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 activeTab="2"/>
  </bookViews>
  <sheets>
    <sheet name="Data Tables" sheetId="1" r:id="rId1"/>
    <sheet name="Conv Rate Calc" sheetId="2" r:id="rId2"/>
    <sheet name="Chart" sheetId="5" r:id="rId3"/>
    <sheet name="Data Sort Sheet" sheetId="4" r:id="rId4"/>
  </sheets>
  <definedNames>
    <definedName name="_xlnm.Print_Area" localSheetId="2">Chart!$A$1:$AA$75</definedName>
  </definedNames>
  <calcPr calcId="145621"/>
</workbook>
</file>

<file path=xl/calcChain.xml><?xml version="1.0" encoding="utf-8"?>
<calcChain xmlns="http://schemas.openxmlformats.org/spreadsheetml/2006/main">
  <c r="M49" i="5" l="1"/>
  <c r="L49" i="5"/>
  <c r="K49" i="5"/>
  <c r="J49" i="5"/>
  <c r="I49" i="5"/>
  <c r="G49" i="5"/>
  <c r="N49" i="5" s="1"/>
  <c r="L48" i="5"/>
  <c r="K48" i="5"/>
  <c r="M48" i="5" s="1"/>
  <c r="J48" i="5"/>
  <c r="I48" i="5"/>
  <c r="G48" i="5"/>
  <c r="N47" i="5"/>
  <c r="L47" i="5"/>
  <c r="K47" i="5"/>
  <c r="M47" i="5" s="1"/>
  <c r="J47" i="5"/>
  <c r="I47" i="5"/>
  <c r="G47" i="5"/>
  <c r="N46" i="5"/>
  <c r="M46" i="5"/>
  <c r="L46" i="5"/>
  <c r="K46" i="5"/>
  <c r="J46" i="5"/>
  <c r="I46" i="5"/>
  <c r="G46" i="5"/>
  <c r="M45" i="5"/>
  <c r="L45" i="5"/>
  <c r="K45" i="5"/>
  <c r="J45" i="5"/>
  <c r="I45" i="5"/>
  <c r="G45" i="5"/>
  <c r="N45" i="5" s="1"/>
  <c r="L44" i="5"/>
  <c r="K44" i="5"/>
  <c r="M44" i="5" s="1"/>
  <c r="J44" i="5"/>
  <c r="I44" i="5"/>
  <c r="G44" i="5"/>
  <c r="N43" i="5"/>
  <c r="L43" i="5"/>
  <c r="K43" i="5"/>
  <c r="M43" i="5" s="1"/>
  <c r="J43" i="5"/>
  <c r="I43" i="5"/>
  <c r="G43" i="5"/>
  <c r="N42" i="5"/>
  <c r="M42" i="5"/>
  <c r="L42" i="5"/>
  <c r="K42" i="5"/>
  <c r="J42" i="5"/>
  <c r="I42" i="5"/>
  <c r="G42" i="5"/>
  <c r="M41" i="5"/>
  <c r="L41" i="5"/>
  <c r="K41" i="5"/>
  <c r="J41" i="5"/>
  <c r="I41" i="5"/>
  <c r="G41" i="5"/>
  <c r="N41" i="5" s="1"/>
  <c r="L40" i="5"/>
  <c r="K40" i="5"/>
  <c r="M40" i="5" s="1"/>
  <c r="J40" i="5"/>
  <c r="I40" i="5"/>
  <c r="G40" i="5"/>
  <c r="N39" i="5"/>
  <c r="L39" i="5"/>
  <c r="K39" i="5"/>
  <c r="M39" i="5" s="1"/>
  <c r="J39" i="5"/>
  <c r="I39" i="5"/>
  <c r="G39" i="5"/>
  <c r="N38" i="5"/>
  <c r="M38" i="5"/>
  <c r="L38" i="5"/>
  <c r="K38" i="5"/>
  <c r="J38" i="5"/>
  <c r="I38" i="5"/>
  <c r="G38" i="5"/>
  <c r="M37" i="5"/>
  <c r="L37" i="5"/>
  <c r="K37" i="5"/>
  <c r="J37" i="5"/>
  <c r="I37" i="5"/>
  <c r="G37" i="5"/>
  <c r="N37" i="5" s="1"/>
  <c r="L36" i="5"/>
  <c r="K36" i="5"/>
  <c r="M36" i="5" s="1"/>
  <c r="J36" i="5"/>
  <c r="I36" i="5"/>
  <c r="G36" i="5"/>
  <c r="N35" i="5"/>
  <c r="L35" i="5"/>
  <c r="K35" i="5"/>
  <c r="M35" i="5" s="1"/>
  <c r="J35" i="5"/>
  <c r="I35" i="5"/>
  <c r="G35" i="5"/>
  <c r="N34" i="5"/>
  <c r="M34" i="5"/>
  <c r="L34" i="5"/>
  <c r="K34" i="5"/>
  <c r="J34" i="5"/>
  <c r="I34" i="5"/>
  <c r="G34" i="5"/>
  <c r="M33" i="5"/>
  <c r="L33" i="5"/>
  <c r="K33" i="5"/>
  <c r="J33" i="5"/>
  <c r="I33" i="5"/>
  <c r="G33" i="5"/>
  <c r="N33" i="5" s="1"/>
  <c r="L32" i="5"/>
  <c r="K32" i="5"/>
  <c r="M32" i="5" s="1"/>
  <c r="J32" i="5"/>
  <c r="I32" i="5"/>
  <c r="G32" i="5"/>
  <c r="N31" i="5"/>
  <c r="L31" i="5"/>
  <c r="K31" i="5"/>
  <c r="M31" i="5" s="1"/>
  <c r="J31" i="5"/>
  <c r="I31" i="5"/>
  <c r="G31" i="5"/>
  <c r="N30" i="5"/>
  <c r="M30" i="5"/>
  <c r="L30" i="5"/>
  <c r="K30" i="5"/>
  <c r="J30" i="5"/>
  <c r="I30" i="5"/>
  <c r="G30" i="5"/>
  <c r="M29" i="5"/>
  <c r="L29" i="5"/>
  <c r="K29" i="5"/>
  <c r="J29" i="5"/>
  <c r="I29" i="5"/>
  <c r="G29" i="5"/>
  <c r="N29" i="5" s="1"/>
  <c r="L28" i="5"/>
  <c r="K28" i="5"/>
  <c r="M28" i="5" s="1"/>
  <c r="J28" i="5"/>
  <c r="I28" i="5"/>
  <c r="G28" i="5"/>
  <c r="N27" i="5"/>
  <c r="L27" i="5"/>
  <c r="K27" i="5"/>
  <c r="M27" i="5" s="1"/>
  <c r="J27" i="5"/>
  <c r="I27" i="5"/>
  <c r="G27" i="5"/>
  <c r="N26" i="5"/>
  <c r="M26" i="5"/>
  <c r="L26" i="5"/>
  <c r="K26" i="5"/>
  <c r="J26" i="5"/>
  <c r="I26" i="5"/>
  <c r="G26" i="5"/>
  <c r="M25" i="5"/>
  <c r="L25" i="5"/>
  <c r="K25" i="5"/>
  <c r="J25" i="5"/>
  <c r="I25" i="5"/>
  <c r="G25" i="5"/>
  <c r="N25" i="5" s="1"/>
  <c r="L24" i="5"/>
  <c r="K24" i="5"/>
  <c r="M24" i="5" s="1"/>
  <c r="J24" i="5"/>
  <c r="I24" i="5"/>
  <c r="G24" i="5"/>
  <c r="N23" i="5"/>
  <c r="L23" i="5"/>
  <c r="K23" i="5"/>
  <c r="M23" i="5" s="1"/>
  <c r="J23" i="5"/>
  <c r="I23" i="5"/>
  <c r="G23" i="5"/>
  <c r="N22" i="5"/>
  <c r="M22" i="5"/>
  <c r="L22" i="5"/>
  <c r="K22" i="5"/>
  <c r="J22" i="5"/>
  <c r="I22" i="5"/>
  <c r="G22" i="5"/>
  <c r="M21" i="5"/>
  <c r="L21" i="5"/>
  <c r="K21" i="5"/>
  <c r="N21" i="5" s="1"/>
  <c r="J21" i="5"/>
  <c r="I21" i="5"/>
  <c r="G21" i="5"/>
  <c r="L20" i="5"/>
  <c r="K20" i="5"/>
  <c r="M20" i="5" s="1"/>
  <c r="J20" i="5"/>
  <c r="I20" i="5"/>
  <c r="G20" i="5"/>
  <c r="N19" i="5"/>
  <c r="L19" i="5"/>
  <c r="K19" i="5"/>
  <c r="M19" i="5" s="1"/>
  <c r="J19" i="5"/>
  <c r="I19" i="5"/>
  <c r="G19" i="5"/>
  <c r="N18" i="5"/>
  <c r="M18" i="5"/>
  <c r="L18" i="5"/>
  <c r="K18" i="5"/>
  <c r="J18" i="5"/>
  <c r="I18" i="5"/>
  <c r="G18" i="5"/>
  <c r="M17" i="5"/>
  <c r="L17" i="5"/>
  <c r="K17" i="5"/>
  <c r="N17" i="5" s="1"/>
  <c r="J17" i="5"/>
  <c r="I17" i="5"/>
  <c r="G17" i="5"/>
  <c r="L16" i="5"/>
  <c r="K16" i="5"/>
  <c r="M16" i="5" s="1"/>
  <c r="J16" i="5"/>
  <c r="I16" i="5"/>
  <c r="G16" i="5"/>
  <c r="N15" i="5"/>
  <c r="L15" i="5"/>
  <c r="K15" i="5"/>
  <c r="M15" i="5" s="1"/>
  <c r="J15" i="5"/>
  <c r="I15" i="5"/>
  <c r="G15" i="5"/>
  <c r="N14" i="5"/>
  <c r="M14" i="5"/>
  <c r="L14" i="5"/>
  <c r="K14" i="5"/>
  <c r="J14" i="5"/>
  <c r="I14" i="5"/>
  <c r="G14" i="5"/>
  <c r="M13" i="5"/>
  <c r="L13" i="5"/>
  <c r="K13" i="5"/>
  <c r="N13" i="5" s="1"/>
  <c r="J13" i="5"/>
  <c r="I13" i="5"/>
  <c r="G13" i="5"/>
  <c r="L12" i="5"/>
  <c r="K12" i="5"/>
  <c r="M12" i="5" s="1"/>
  <c r="J12" i="5"/>
  <c r="I12" i="5"/>
  <c r="G12" i="5"/>
  <c r="N11" i="5"/>
  <c r="L11" i="5"/>
  <c r="K11" i="5"/>
  <c r="M11" i="5" s="1"/>
  <c r="J11" i="5"/>
  <c r="I11" i="5"/>
  <c r="G11" i="5"/>
  <c r="N10" i="5"/>
  <c r="M10" i="5"/>
  <c r="L10" i="5"/>
  <c r="K10" i="5"/>
  <c r="J10" i="5"/>
  <c r="I10" i="5"/>
  <c r="G10" i="5"/>
  <c r="M9" i="5"/>
  <c r="L9" i="5"/>
  <c r="K9" i="5"/>
  <c r="N9" i="5" s="1"/>
  <c r="J9" i="5"/>
  <c r="I9" i="5"/>
  <c r="G9" i="5"/>
  <c r="L8" i="5"/>
  <c r="K8" i="5"/>
  <c r="M8" i="5" s="1"/>
  <c r="J8" i="5"/>
  <c r="I8" i="5"/>
  <c r="G8" i="5"/>
  <c r="N7" i="5"/>
  <c r="L7" i="5"/>
  <c r="K7" i="5"/>
  <c r="M7" i="5" s="1"/>
  <c r="J7" i="5"/>
  <c r="I7" i="5"/>
  <c r="G7" i="5"/>
  <c r="P6" i="5"/>
  <c r="N6" i="5"/>
  <c r="L6" i="5"/>
  <c r="K6" i="5"/>
  <c r="M6" i="5" s="1"/>
  <c r="J6" i="5"/>
  <c r="I6" i="5"/>
  <c r="G6" i="5"/>
  <c r="N5" i="5"/>
  <c r="N8" i="5" l="1"/>
  <c r="N12" i="5"/>
  <c r="N16" i="5"/>
  <c r="N20" i="5"/>
  <c r="N24" i="5"/>
  <c r="N28" i="5"/>
  <c r="N32" i="5"/>
  <c r="N36" i="5"/>
  <c r="N40" i="5"/>
  <c r="N44" i="5"/>
  <c r="N48" i="5"/>
  <c r="D28" i="2" l="1"/>
  <c r="D30" i="2" l="1"/>
  <c r="D29" i="2"/>
  <c r="D31" i="2" l="1"/>
  <c r="D32" i="2" s="1"/>
  <c r="D33" i="2" l="1"/>
</calcChain>
</file>

<file path=xl/sharedStrings.xml><?xml version="1.0" encoding="utf-8"?>
<sst xmlns="http://schemas.openxmlformats.org/spreadsheetml/2006/main" count="200" uniqueCount="75">
  <si>
    <t>Month</t>
  </si>
  <si>
    <t>Year</t>
  </si>
  <si>
    <r>
      <t>9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</si>
  <si>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>6</t>
    </r>
    <r>
      <rPr>
        <vertAlign val="superscript"/>
        <sz val="10"/>
        <color theme="1"/>
        <rFont val="Calibri"/>
        <family val="2"/>
        <scheme val="minor"/>
      </rPr>
      <t>(1)</t>
    </r>
  </si>
  <si>
    <t>Holyrood Fuel Conversion Rate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</si>
  <si>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</si>
  <si>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</si>
  <si>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</si>
  <si>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</si>
  <si>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</si>
  <si>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</si>
  <si>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</si>
  <si>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</si>
  <si>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</si>
  <si>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</si>
  <si>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</si>
  <si>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</si>
  <si>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</si>
  <si>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</si>
  <si>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</si>
  <si>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</si>
  <si>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</si>
  <si>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</si>
  <si>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</si>
  <si>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</si>
  <si>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</si>
  <si>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</si>
  <si>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</si>
  <si>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</si>
  <si>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Gross Consumption Rate (bbl/Hr)</t>
  </si>
  <si>
    <t xml:space="preserve">Station Service Factor </t>
  </si>
  <si>
    <t xml:space="preserve">Fuel consumption rate (bbls/hour) </t>
  </si>
  <si>
    <t>Unit gross average loading (kW)</t>
  </si>
  <si>
    <t>Unit net average loading  (kW)</t>
  </si>
  <si>
    <t>Net fuel  conversion factor (kWh/bbl)</t>
  </si>
  <si>
    <t>(from regression equation)</t>
  </si>
  <si>
    <t>Gross Average Unit Loading (kW)</t>
  </si>
  <si>
    <t>Total Unit Operating Hours</t>
  </si>
  <si>
    <t>Running HeatContent (BTU/bbl)</t>
  </si>
  <si>
    <t>Note 1: June 2010, September 2010 and September 2013 removed from regression analysis as they were outliers.</t>
  </si>
  <si>
    <t>Data Used in the Regression Analysis</t>
  </si>
  <si>
    <t>2009-2014 Linear Regression (Gross)</t>
  </si>
  <si>
    <t>Fuel Heating Content (btu/bbl)</t>
  </si>
  <si>
    <t>Calculation of 2015 Test Year Conversion Rate:</t>
  </si>
  <si>
    <t>Line 1/(1-Line 3)</t>
  </si>
  <si>
    <t>Line 1/Line 8</t>
  </si>
  <si>
    <t>Line 7 + (Line 4 x Line 5) + (Line 2 x Line 6)</t>
  </si>
  <si>
    <t>Coefficient 1</t>
  </si>
  <si>
    <t>Coefficient 2</t>
  </si>
  <si>
    <t>Table 1 (Part 2 of 2)</t>
  </si>
  <si>
    <t>Table 1 (Part 1 of 2)</t>
  </si>
  <si>
    <t>Average</t>
  </si>
  <si>
    <t>Consumption Rate (Bbl/Hr)</t>
  </si>
  <si>
    <t>Unit Load (KW) - Gross</t>
  </si>
  <si>
    <t>Note June 2010, September 2010 and September 2013 removed from regression analysis</t>
  </si>
  <si>
    <t>Dec</t>
  </si>
  <si>
    <t>Jun</t>
  </si>
  <si>
    <t>Nov</t>
  </si>
  <si>
    <t>Oct</t>
  </si>
  <si>
    <t>Apr</t>
  </si>
  <si>
    <t>Feb</t>
  </si>
  <si>
    <t>Jan</t>
  </si>
  <si>
    <t>Mar</t>
  </si>
  <si>
    <t>May</t>
  </si>
  <si>
    <t>Running HeatContent (BTU/US gal)</t>
  </si>
  <si>
    <t>Avg Unit Load (kWc)</t>
  </si>
  <si>
    <t>Actual Bbl/Hour</t>
  </si>
  <si>
    <t>Actual kWh/Bbl</t>
  </si>
  <si>
    <t>RESIDUAL OUTPUT</t>
  </si>
  <si>
    <t>Observation</t>
  </si>
  <si>
    <t>Predicted 180.114809068126</t>
  </si>
  <si>
    <t>Residuals</t>
  </si>
  <si>
    <t>Heat Content (BTUs/gal)</t>
  </si>
  <si>
    <t>Running Heat</t>
  </si>
  <si>
    <t xml:space="preserve"> Content (BTU/bbl)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</si>
</sst>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_);\(#,##0.0\)"/>
    <numFmt numFmtId="165" formatCode="0.0000"/>
    <numFmt numFmtId="166" formatCode="0.00000"/>
    <numFmt numFmtId="167" formatCode="_(* #,##0_);_(* \(#,##0\);_(* &quot;-&quot;??_);_(@_)"/>
    <numFmt numFmtId="168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5" xfId="0" applyFill="1" applyBorder="1" applyAlignment="1"/>
    <xf numFmtId="0" fontId="6" fillId="0" borderId="4" xfId="0" applyFont="1" applyFill="1" applyBorder="1" applyAlignment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37" fontId="4" fillId="0" borderId="2" xfId="0" applyNumberFormat="1" applyFont="1" applyBorder="1" applyAlignment="1" applyProtection="1">
      <alignment horizontal="center"/>
    </xf>
    <xf numFmtId="37" fontId="4" fillId="0" borderId="3" xfId="0" applyNumberFormat="1" applyFont="1" applyBorder="1" applyAlignment="1" applyProtection="1">
      <alignment horizontal="center"/>
    </xf>
    <xf numFmtId="0" fontId="0" fillId="0" borderId="0" xfId="0" applyBorder="1"/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37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4" fillId="0" borderId="14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7" fontId="4" fillId="0" borderId="2" xfId="0" applyNumberFormat="1" applyFont="1" applyFill="1" applyBorder="1" applyAlignment="1" applyProtection="1">
      <alignment horizontal="center"/>
    </xf>
    <xf numFmtId="37" fontId="4" fillId="0" borderId="3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0" fontId="12" fillId="0" borderId="0" xfId="0" applyFont="1"/>
    <xf numFmtId="0" fontId="13" fillId="0" borderId="0" xfId="0" applyFont="1"/>
    <xf numFmtId="0" fontId="13" fillId="3" borderId="0" xfId="0" applyFont="1" applyFill="1"/>
    <xf numFmtId="0" fontId="13" fillId="0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2" fillId="0" borderId="0" xfId="0" applyFont="1" applyFill="1" applyBorder="1"/>
    <xf numFmtId="168" fontId="12" fillId="0" borderId="0" xfId="0" applyNumberFormat="1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2" fontId="12" fillId="0" borderId="0" xfId="0" applyNumberFormat="1" applyFont="1"/>
    <xf numFmtId="168" fontId="12" fillId="3" borderId="0" xfId="0" applyNumberFormat="1" applyFont="1" applyFill="1"/>
    <xf numFmtId="1" fontId="12" fillId="0" borderId="0" xfId="0" applyNumberFormat="1" applyFont="1"/>
    <xf numFmtId="0" fontId="15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2" fillId="3" borderId="0" xfId="0" applyFont="1" applyFill="1"/>
    <xf numFmtId="0" fontId="12" fillId="0" borderId="0" xfId="0" applyFont="1" applyBorder="1"/>
    <xf numFmtId="0" fontId="13" fillId="2" borderId="0" xfId="0" applyFont="1" applyFill="1" applyBorder="1" applyAlignment="1">
      <alignment horizontal="center" vertical="center" wrapText="1"/>
    </xf>
    <xf numFmtId="167" fontId="12" fillId="0" borderId="0" xfId="1" applyNumberFormat="1" applyFont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7" fontId="1" fillId="0" borderId="3" xfId="1" applyNumberFormat="1" applyFont="1" applyBorder="1" applyAlignment="1">
      <alignment horizontal="center"/>
    </xf>
    <xf numFmtId="167" fontId="0" fillId="0" borderId="0" xfId="1" applyNumberFormat="1" applyFont="1" applyBorder="1"/>
    <xf numFmtId="43" fontId="0" fillId="0" borderId="0" xfId="1" applyNumberFormat="1" applyFont="1" applyBorder="1"/>
    <xf numFmtId="167" fontId="0" fillId="0" borderId="0" xfId="1" applyNumberFormat="1" applyFont="1"/>
    <xf numFmtId="43" fontId="0" fillId="0" borderId="0" xfId="1" applyNumberFormat="1" applyFont="1"/>
    <xf numFmtId="0" fontId="0" fillId="0" borderId="0" xfId="0" applyFill="1"/>
    <xf numFmtId="0" fontId="7" fillId="0" borderId="6" xfId="0" applyFont="1" applyFill="1" applyBorder="1"/>
    <xf numFmtId="0" fontId="7" fillId="0" borderId="7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9" xfId="0" applyFill="1" applyBorder="1" applyAlignment="1">
      <alignment horizontal="center"/>
    </xf>
    <xf numFmtId="0" fontId="9" fillId="0" borderId="0" xfId="0" applyFont="1" applyFill="1" applyBorder="1"/>
    <xf numFmtId="167" fontId="0" fillId="0" borderId="0" xfId="1" applyNumberFormat="1" applyFont="1" applyFill="1" applyBorder="1"/>
    <xf numFmtId="10" fontId="0" fillId="0" borderId="0" xfId="2" applyNumberFormat="1" applyFont="1" applyFill="1" applyBorder="1"/>
    <xf numFmtId="167" fontId="0" fillId="0" borderId="0" xfId="0" applyNumberFormat="1" applyFill="1" applyBorder="1"/>
    <xf numFmtId="166" fontId="0" fillId="0" borderId="0" xfId="0" applyNumberFormat="1" applyFill="1" applyBorder="1"/>
    <xf numFmtId="165" fontId="0" fillId="0" borderId="0" xfId="0" applyNumberFormat="1" applyFill="1" applyBorder="1"/>
    <xf numFmtId="43" fontId="0" fillId="0" borderId="0" xfId="0" applyNumberFormat="1" applyFill="1" applyBorder="1"/>
    <xf numFmtId="0" fontId="0" fillId="0" borderId="11" xfId="0" applyFill="1" applyBorder="1" applyAlignment="1">
      <alignment horizontal="center"/>
    </xf>
    <xf numFmtId="0" fontId="9" fillId="0" borderId="12" xfId="0" applyFont="1" applyFill="1" applyBorder="1"/>
    <xf numFmtId="167" fontId="10" fillId="0" borderId="12" xfId="1" applyNumberFormat="1" applyFont="1" applyFill="1" applyBorder="1"/>
    <xf numFmtId="0" fontId="0" fillId="0" borderId="12" xfId="0" applyFill="1" applyBorder="1"/>
    <xf numFmtId="0" fontId="0" fillId="0" borderId="13" xfId="0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1" fillId="0" borderId="1" xfId="1" applyNumberFormat="1" applyFont="1" applyBorder="1" applyAlignment="1">
      <alignment horizontal="center" wrapText="1"/>
    </xf>
    <xf numFmtId="43" fontId="1" fillId="0" borderId="3" xfId="1" applyNumberFormat="1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CA"/>
              <a:t>Holyrood Fuel Consumption Rate vs Average Gross Unit Loading
2009-2014</a:t>
            </a:r>
          </a:p>
        </c:rich>
      </c:tx>
      <c:layout>
        <c:manualLayout>
          <c:xMode val="edge"/>
          <c:yMode val="edge"/>
          <c:x val="0.1593406528409301"/>
          <c:y val="1.6092060063825015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6923076923077"/>
          <c:y val="0.16962557327411026"/>
          <c:w val="0.86538461538461542"/>
          <c:h val="0.64299926613209235"/>
        </c:manualLayout>
      </c:layout>
      <c:scatterChart>
        <c:scatterStyle val="smoothMarker"/>
        <c:varyColors val="0"/>
        <c:ser>
          <c:idx val="0"/>
          <c:order val="0"/>
          <c:tx>
            <c:v>Actual Fuel Consumption Rate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Chart!$D$6:$D$49</c:f>
              <c:numCache>
                <c:formatCode>_(* #,##0_);_(* \(#,##0\);_(* "-"??_);_(@_)</c:formatCode>
                <c:ptCount val="44"/>
                <c:pt idx="0">
                  <c:v>116354.16665800936</c:v>
                </c:pt>
                <c:pt idx="1">
                  <c:v>114416.84279844107</c:v>
                </c:pt>
                <c:pt idx="2">
                  <c:v>108111.16537994647</c:v>
                </c:pt>
                <c:pt idx="3">
                  <c:v>101524.52227410626</c:v>
                </c:pt>
                <c:pt idx="4">
                  <c:v>98353.406693121273</c:v>
                </c:pt>
                <c:pt idx="5">
                  <c:v>93025.861896424482</c:v>
                </c:pt>
                <c:pt idx="6">
                  <c:v>92416.78868839475</c:v>
                </c:pt>
                <c:pt idx="7">
                  <c:v>88436.640394308517</c:v>
                </c:pt>
                <c:pt idx="8">
                  <c:v>88363.348500694789</c:v>
                </c:pt>
                <c:pt idx="9">
                  <c:v>87972.016684343864</c:v>
                </c:pt>
                <c:pt idx="10">
                  <c:v>85815.415495492867</c:v>
                </c:pt>
                <c:pt idx="11">
                  <c:v>85344.081769224707</c:v>
                </c:pt>
                <c:pt idx="12">
                  <c:v>84570.343090575523</c:v>
                </c:pt>
                <c:pt idx="13">
                  <c:v>84167.518808303153</c:v>
                </c:pt>
                <c:pt idx="14">
                  <c:v>84075.371014169563</c:v>
                </c:pt>
                <c:pt idx="15">
                  <c:v>83883.457885264492</c:v>
                </c:pt>
                <c:pt idx="16">
                  <c:v>83669.724765159262</c:v>
                </c:pt>
                <c:pt idx="17">
                  <c:v>82420.497814804985</c:v>
                </c:pt>
                <c:pt idx="18">
                  <c:v>82414.921840928233</c:v>
                </c:pt>
                <c:pt idx="19">
                  <c:v>81905.538518860034</c:v>
                </c:pt>
                <c:pt idx="20">
                  <c:v>81672.665996655225</c:v>
                </c:pt>
                <c:pt idx="21">
                  <c:v>80683.349695594894</c:v>
                </c:pt>
                <c:pt idx="22">
                  <c:v>80564.515334436393</c:v>
                </c:pt>
                <c:pt idx="23">
                  <c:v>79935.673052703496</c:v>
                </c:pt>
                <c:pt idx="24">
                  <c:v>79102.964771862549</c:v>
                </c:pt>
                <c:pt idx="25">
                  <c:v>78024.059628624367</c:v>
                </c:pt>
                <c:pt idx="26">
                  <c:v>77727.450636968555</c:v>
                </c:pt>
                <c:pt idx="27">
                  <c:v>77675.765903491963</c:v>
                </c:pt>
                <c:pt idx="28">
                  <c:v>76985.367803007786</c:v>
                </c:pt>
                <c:pt idx="29">
                  <c:v>75749.339955419578</c:v>
                </c:pt>
                <c:pt idx="30">
                  <c:v>75700.468846125979</c:v>
                </c:pt>
                <c:pt idx="31">
                  <c:v>75640.227445677971</c:v>
                </c:pt>
                <c:pt idx="32">
                  <c:v>75298.022945266872</c:v>
                </c:pt>
                <c:pt idx="33">
                  <c:v>74294.119005264045</c:v>
                </c:pt>
                <c:pt idx="34">
                  <c:v>73846.980272132074</c:v>
                </c:pt>
                <c:pt idx="35">
                  <c:v>73148.471244423679</c:v>
                </c:pt>
                <c:pt idx="36">
                  <c:v>72993.721897593045</c:v>
                </c:pt>
                <c:pt idx="37">
                  <c:v>72919.885224318423</c:v>
                </c:pt>
                <c:pt idx="38">
                  <c:v>71769.826934650351</c:v>
                </c:pt>
                <c:pt idx="39">
                  <c:v>71341.710550732998</c:v>
                </c:pt>
                <c:pt idx="40">
                  <c:v>71090.756669514914</c:v>
                </c:pt>
                <c:pt idx="41">
                  <c:v>70184.126401929185</c:v>
                </c:pt>
                <c:pt idx="42">
                  <c:v>68480.21156406909</c:v>
                </c:pt>
                <c:pt idx="43">
                  <c:v>66210.251321253701</c:v>
                </c:pt>
              </c:numCache>
            </c:numRef>
          </c:xVal>
          <c:yVal>
            <c:numRef>
              <c:f>Chart!$F$6:$F$49</c:f>
              <c:numCache>
                <c:formatCode>0.00</c:formatCode>
                <c:ptCount val="44"/>
                <c:pt idx="0">
                  <c:v>180.11480906812594</c:v>
                </c:pt>
                <c:pt idx="1">
                  <c:v>176.69463322488349</c:v>
                </c:pt>
                <c:pt idx="2">
                  <c:v>169.88727529573436</c:v>
                </c:pt>
                <c:pt idx="3">
                  <c:v>156.78978606700375</c:v>
                </c:pt>
                <c:pt idx="4">
                  <c:v>153.54045099383558</c:v>
                </c:pt>
                <c:pt idx="5">
                  <c:v>152.00055864516017</c:v>
                </c:pt>
                <c:pt idx="6">
                  <c:v>145.22036595231657</c:v>
                </c:pt>
                <c:pt idx="7">
                  <c:v>139.26591350557229</c:v>
                </c:pt>
                <c:pt idx="8">
                  <c:v>136.37371479388037</c:v>
                </c:pt>
                <c:pt idx="9">
                  <c:v>135.91869582279196</c:v>
                </c:pt>
                <c:pt idx="10">
                  <c:v>131.60460609365995</c:v>
                </c:pt>
                <c:pt idx="11">
                  <c:v>131.92982078749822</c:v>
                </c:pt>
                <c:pt idx="12">
                  <c:v>137.75690751181043</c:v>
                </c:pt>
                <c:pt idx="13">
                  <c:v>130.82695081728943</c:v>
                </c:pt>
                <c:pt idx="14">
                  <c:v>129.93242000737101</c:v>
                </c:pt>
                <c:pt idx="15">
                  <c:v>134.13841510396497</c:v>
                </c:pt>
                <c:pt idx="16">
                  <c:v>134.08394859883538</c:v>
                </c:pt>
                <c:pt idx="17">
                  <c:v>129.15131989094598</c:v>
                </c:pt>
                <c:pt idx="18">
                  <c:v>127.16585943453568</c:v>
                </c:pt>
                <c:pt idx="19">
                  <c:v>128.27805562859831</c:v>
                </c:pt>
                <c:pt idx="20">
                  <c:v>126.09838965655672</c:v>
                </c:pt>
                <c:pt idx="21">
                  <c:v>128.73290737230937</c:v>
                </c:pt>
                <c:pt idx="22">
                  <c:v>122.57259514124328</c:v>
                </c:pt>
                <c:pt idx="23">
                  <c:v>128.49122028693236</c:v>
                </c:pt>
                <c:pt idx="24">
                  <c:v>124.18242793742846</c:v>
                </c:pt>
                <c:pt idx="25">
                  <c:v>118.61365100125323</c:v>
                </c:pt>
                <c:pt idx="26">
                  <c:v>125.39112511610078</c:v>
                </c:pt>
                <c:pt idx="27">
                  <c:v>121.70306766027194</c:v>
                </c:pt>
                <c:pt idx="28">
                  <c:v>121.5737600325434</c:v>
                </c:pt>
                <c:pt idx="29">
                  <c:v>119.98374852362404</c:v>
                </c:pt>
                <c:pt idx="30">
                  <c:v>115.04455683975317</c:v>
                </c:pt>
                <c:pt idx="31">
                  <c:v>117.2026208523319</c:v>
                </c:pt>
                <c:pt idx="32">
                  <c:v>116.99142808686317</c:v>
                </c:pt>
                <c:pt idx="33">
                  <c:v>119.28283187538378</c:v>
                </c:pt>
                <c:pt idx="34">
                  <c:v>115.35526543282576</c:v>
                </c:pt>
                <c:pt idx="35">
                  <c:v>122.5637063845442</c:v>
                </c:pt>
                <c:pt idx="36">
                  <c:v>115.78586005772826</c:v>
                </c:pt>
                <c:pt idx="37">
                  <c:v>118.91309028459349</c:v>
                </c:pt>
                <c:pt idx="38">
                  <c:v>111.48710980139859</c:v>
                </c:pt>
                <c:pt idx="39">
                  <c:v>113.93709263073225</c:v>
                </c:pt>
                <c:pt idx="40">
                  <c:v>116.44868330278123</c:v>
                </c:pt>
                <c:pt idx="41">
                  <c:v>113.64746162628603</c:v>
                </c:pt>
                <c:pt idx="42">
                  <c:v>111.49678692923864</c:v>
                </c:pt>
                <c:pt idx="43">
                  <c:v>108.31942956442322</c:v>
                </c:pt>
              </c:numCache>
            </c:numRef>
          </c:yVal>
          <c:smooth val="1"/>
        </c:ser>
        <c:ser>
          <c:idx val="1"/>
          <c:order val="1"/>
          <c:tx>
            <c:v>2009-2014 Best Fit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Chart!$D$6:$D$49</c:f>
              <c:numCache>
                <c:formatCode>_(* #,##0_);_(* \(#,##0\);_(* "-"??_);_(@_)</c:formatCode>
                <c:ptCount val="44"/>
                <c:pt idx="0">
                  <c:v>116354.16665800936</c:v>
                </c:pt>
                <c:pt idx="1">
                  <c:v>114416.84279844107</c:v>
                </c:pt>
                <c:pt idx="2">
                  <c:v>108111.16537994647</c:v>
                </c:pt>
                <c:pt idx="3">
                  <c:v>101524.52227410626</c:v>
                </c:pt>
                <c:pt idx="4">
                  <c:v>98353.406693121273</c:v>
                </c:pt>
                <c:pt idx="5">
                  <c:v>93025.861896424482</c:v>
                </c:pt>
                <c:pt idx="6">
                  <c:v>92416.78868839475</c:v>
                </c:pt>
                <c:pt idx="7">
                  <c:v>88436.640394308517</c:v>
                </c:pt>
                <c:pt idx="8">
                  <c:v>88363.348500694789</c:v>
                </c:pt>
                <c:pt idx="9">
                  <c:v>87972.016684343864</c:v>
                </c:pt>
                <c:pt idx="10">
                  <c:v>85815.415495492867</c:v>
                </c:pt>
                <c:pt idx="11">
                  <c:v>85344.081769224707</c:v>
                </c:pt>
                <c:pt idx="12">
                  <c:v>84570.343090575523</c:v>
                </c:pt>
                <c:pt idx="13">
                  <c:v>84167.518808303153</c:v>
                </c:pt>
                <c:pt idx="14">
                  <c:v>84075.371014169563</c:v>
                </c:pt>
                <c:pt idx="15">
                  <c:v>83883.457885264492</c:v>
                </c:pt>
                <c:pt idx="16">
                  <c:v>83669.724765159262</c:v>
                </c:pt>
                <c:pt idx="17">
                  <c:v>82420.497814804985</c:v>
                </c:pt>
                <c:pt idx="18">
                  <c:v>82414.921840928233</c:v>
                </c:pt>
                <c:pt idx="19">
                  <c:v>81905.538518860034</c:v>
                </c:pt>
                <c:pt idx="20">
                  <c:v>81672.665996655225</c:v>
                </c:pt>
                <c:pt idx="21">
                  <c:v>80683.349695594894</c:v>
                </c:pt>
                <c:pt idx="22">
                  <c:v>80564.515334436393</c:v>
                </c:pt>
                <c:pt idx="23">
                  <c:v>79935.673052703496</c:v>
                </c:pt>
                <c:pt idx="24">
                  <c:v>79102.964771862549</c:v>
                </c:pt>
                <c:pt idx="25">
                  <c:v>78024.059628624367</c:v>
                </c:pt>
                <c:pt idx="26">
                  <c:v>77727.450636968555</c:v>
                </c:pt>
                <c:pt idx="27">
                  <c:v>77675.765903491963</c:v>
                </c:pt>
                <c:pt idx="28">
                  <c:v>76985.367803007786</c:v>
                </c:pt>
                <c:pt idx="29">
                  <c:v>75749.339955419578</c:v>
                </c:pt>
                <c:pt idx="30">
                  <c:v>75700.468846125979</c:v>
                </c:pt>
                <c:pt idx="31">
                  <c:v>75640.227445677971</c:v>
                </c:pt>
                <c:pt idx="32">
                  <c:v>75298.022945266872</c:v>
                </c:pt>
                <c:pt idx="33">
                  <c:v>74294.119005264045</c:v>
                </c:pt>
                <c:pt idx="34">
                  <c:v>73846.980272132074</c:v>
                </c:pt>
                <c:pt idx="35">
                  <c:v>73148.471244423679</c:v>
                </c:pt>
                <c:pt idx="36">
                  <c:v>72993.721897593045</c:v>
                </c:pt>
                <c:pt idx="37">
                  <c:v>72919.885224318423</c:v>
                </c:pt>
                <c:pt idx="38">
                  <c:v>71769.826934650351</c:v>
                </c:pt>
                <c:pt idx="39">
                  <c:v>71341.710550732998</c:v>
                </c:pt>
                <c:pt idx="40">
                  <c:v>71090.756669514914</c:v>
                </c:pt>
                <c:pt idx="41">
                  <c:v>70184.126401929185</c:v>
                </c:pt>
                <c:pt idx="42">
                  <c:v>68480.21156406909</c:v>
                </c:pt>
                <c:pt idx="43">
                  <c:v>66210.251321253701</c:v>
                </c:pt>
              </c:numCache>
            </c:numRef>
          </c:xVal>
          <c:yVal>
            <c:numRef>
              <c:f>Chart!$G$6:$G$49</c:f>
              <c:numCache>
                <c:formatCode>0.0</c:formatCode>
                <c:ptCount val="44"/>
                <c:pt idx="0">
                  <c:v>178.60257820197646</c:v>
                </c:pt>
                <c:pt idx="1">
                  <c:v>177.18112403369318</c:v>
                </c:pt>
                <c:pt idx="2">
                  <c:v>167.94360216841557</c:v>
                </c:pt>
                <c:pt idx="3">
                  <c:v>157.80139587080984</c:v>
                </c:pt>
                <c:pt idx="4">
                  <c:v>154.75740429300703</c:v>
                </c:pt>
                <c:pt idx="5">
                  <c:v>147.58268831765918</c:v>
                </c:pt>
                <c:pt idx="6">
                  <c:v>142.67490838285187</c:v>
                </c:pt>
                <c:pt idx="7">
                  <c:v>137.98221001624623</c:v>
                </c:pt>
                <c:pt idx="8">
                  <c:v>136.83056020181823</c:v>
                </c:pt>
                <c:pt idx="9">
                  <c:v>136.74691910196071</c:v>
                </c:pt>
                <c:pt idx="10">
                  <c:v>132.89290844966808</c:v>
                </c:pt>
                <c:pt idx="11">
                  <c:v>133.7640421196019</c:v>
                </c:pt>
                <c:pt idx="12">
                  <c:v>135.95311613519576</c:v>
                </c:pt>
                <c:pt idx="13">
                  <c:v>130.50603121240974</c:v>
                </c:pt>
                <c:pt idx="14">
                  <c:v>130.43363740748285</c:v>
                </c:pt>
                <c:pt idx="15">
                  <c:v>131.8682991021445</c:v>
                </c:pt>
                <c:pt idx="16">
                  <c:v>136.23587829372511</c:v>
                </c:pt>
                <c:pt idx="17">
                  <c:v>128.11130074800249</c:v>
                </c:pt>
                <c:pt idx="18">
                  <c:v>130.06870889822414</c:v>
                </c:pt>
                <c:pt idx="19">
                  <c:v>129.78768701370942</c:v>
                </c:pt>
                <c:pt idx="20">
                  <c:v>127.99784597127336</c:v>
                </c:pt>
                <c:pt idx="21">
                  <c:v>127.10610101884376</c:v>
                </c:pt>
                <c:pt idx="22">
                  <c:v>126.18342239714596</c:v>
                </c:pt>
                <c:pt idx="23">
                  <c:v>125.92268832449355</c:v>
                </c:pt>
                <c:pt idx="24">
                  <c:v>124.85282540786443</c:v>
                </c:pt>
                <c:pt idx="25">
                  <c:v>122.32160451081202</c:v>
                </c:pt>
                <c:pt idx="26">
                  <c:v>122.78087735499562</c:v>
                </c:pt>
                <c:pt idx="27">
                  <c:v>122.93671200977002</c:v>
                </c:pt>
                <c:pt idx="28">
                  <c:v>123.29783887058304</c:v>
                </c:pt>
                <c:pt idx="29">
                  <c:v>121.41318312859903</c:v>
                </c:pt>
                <c:pt idx="30">
                  <c:v>118.34289347358006</c:v>
                </c:pt>
                <c:pt idx="31">
                  <c:v>116.93847344227785</c:v>
                </c:pt>
                <c:pt idx="32">
                  <c:v>118.58384082175451</c:v>
                </c:pt>
                <c:pt idx="33">
                  <c:v>118.57190465127979</c:v>
                </c:pt>
                <c:pt idx="34">
                  <c:v>117.90303176988996</c:v>
                </c:pt>
                <c:pt idx="35">
                  <c:v>116.30283268259109</c:v>
                </c:pt>
                <c:pt idx="36">
                  <c:v>114.44524978582362</c:v>
                </c:pt>
                <c:pt idx="37">
                  <c:v>118.65313573327938</c:v>
                </c:pt>
                <c:pt idx="38">
                  <c:v>113.91727163403027</c:v>
                </c:pt>
                <c:pt idx="39">
                  <c:v>113.17757888006156</c:v>
                </c:pt>
                <c:pt idx="40">
                  <c:v>112.64385162834611</c:v>
                </c:pt>
                <c:pt idx="41">
                  <c:v>115.23567805291131</c:v>
                </c:pt>
                <c:pt idx="42">
                  <c:v>109.62233773349359</c:v>
                </c:pt>
                <c:pt idx="43">
                  <c:v>106.10491352251017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25600"/>
        <c:axId val="176027904"/>
      </c:scatterChart>
      <c:valAx>
        <c:axId val="176025600"/>
        <c:scaling>
          <c:orientation val="minMax"/>
          <c:min val="4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Avg Gross Unit Load (MW)</a:t>
                </a:r>
              </a:p>
            </c:rich>
          </c:tx>
          <c:layout>
            <c:manualLayout>
              <c:xMode val="edge"/>
              <c:yMode val="edge"/>
              <c:x val="0.41208791208791207"/>
              <c:y val="0.8796861125610834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76027904"/>
        <c:crosses val="autoZero"/>
        <c:crossBetween val="midCat"/>
        <c:dispUnits>
          <c:builtInUnit val="thousands"/>
        </c:dispUnits>
      </c:valAx>
      <c:valAx>
        <c:axId val="176027904"/>
        <c:scaling>
          <c:orientation val="minMax"/>
        </c:scaling>
        <c:delete val="0"/>
        <c:axPos val="l"/>
        <c:majorGridlines>
          <c:spPr>
            <a:ln w="635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 sz="1200"/>
                  <a:t>Fuel Consumption Rate (bbls/hour)</a:t>
                </a:r>
              </a:p>
            </c:rich>
          </c:tx>
          <c:layout>
            <c:manualLayout>
              <c:xMode val="edge"/>
              <c:yMode val="edge"/>
              <c:x val="1.3327188831828938E-2"/>
              <c:y val="0.26430031031643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76025600"/>
        <c:crosses val="autoZero"/>
        <c:crossBetween val="midCat"/>
      </c:valAx>
      <c:spPr>
        <a:noFill/>
        <a:ln w="12700">
          <a:solidFill>
            <a:schemeClr val="tx1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2884615384615385"/>
          <c:y val="0.94674738571596417"/>
          <c:w val="0.46153846153846156"/>
          <c:h val="4.73373692857982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0</xdr:rowOff>
    </xdr:from>
    <xdr:to>
      <xdr:col>26</xdr:col>
      <xdr:colOff>545344</xdr:colOff>
      <xdr:row>54</xdr:row>
      <xdr:rowOff>107194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7"/>
  <sheetViews>
    <sheetView showGridLines="0" workbookViewId="0"/>
  </sheetViews>
  <sheetFormatPr defaultColWidth="9.109375" defaultRowHeight="13.8" x14ac:dyDescent="0.3"/>
  <cols>
    <col min="1" max="1" width="9.109375" style="1"/>
    <col min="2" max="2" width="8.5546875" style="1" customWidth="1"/>
    <col min="3" max="3" width="8.88671875" style="1" customWidth="1"/>
    <col min="4" max="4" width="10.6640625" style="1" customWidth="1"/>
    <col min="5" max="6" width="13.44140625" style="1" customWidth="1"/>
    <col min="7" max="7" width="13.6640625" style="1" customWidth="1"/>
    <col min="8" max="16384" width="9.109375" style="1"/>
  </cols>
  <sheetData>
    <row r="2" spans="2:7" ht="12.75" x14ac:dyDescent="0.2">
      <c r="B2" s="6" t="s">
        <v>50</v>
      </c>
      <c r="C2" s="5"/>
      <c r="D2" s="5"/>
      <c r="E2" s="5"/>
      <c r="F2" s="5"/>
      <c r="G2" s="5"/>
    </row>
    <row r="3" spans="2:7" ht="12.75" x14ac:dyDescent="0.2">
      <c r="B3" s="6" t="s">
        <v>4</v>
      </c>
      <c r="C3" s="5"/>
      <c r="D3" s="5"/>
      <c r="E3" s="5"/>
      <c r="F3" s="5"/>
      <c r="G3" s="5"/>
    </row>
    <row r="4" spans="2:7" ht="12.75" x14ac:dyDescent="0.2">
      <c r="B4" s="6" t="s">
        <v>40</v>
      </c>
      <c r="C4" s="5"/>
      <c r="D4" s="5"/>
      <c r="E4" s="5"/>
      <c r="F4" s="5"/>
      <c r="G4" s="5"/>
    </row>
    <row r="5" spans="2:7" ht="3.75" customHeight="1" x14ac:dyDescent="0.2"/>
    <row r="6" spans="2:7" ht="37.5" customHeight="1" x14ac:dyDescent="0.2">
      <c r="B6" s="16" t="s">
        <v>0</v>
      </c>
      <c r="C6" s="16" t="s">
        <v>1</v>
      </c>
      <c r="D6" s="21" t="s">
        <v>37</v>
      </c>
      <c r="E6" s="17" t="s">
        <v>36</v>
      </c>
      <c r="F6" s="17" t="s">
        <v>64</v>
      </c>
      <c r="G6" s="17" t="s">
        <v>29</v>
      </c>
    </row>
    <row r="7" spans="2:7" ht="12.75" x14ac:dyDescent="0.2">
      <c r="B7" s="3">
        <v>6</v>
      </c>
      <c r="C7" s="3">
        <v>2009</v>
      </c>
      <c r="D7" s="22">
        <v>200.44800009999997</v>
      </c>
      <c r="E7" s="13">
        <v>71090.756669514914</v>
      </c>
      <c r="F7" s="34">
        <v>154143.33333333334</v>
      </c>
      <c r="G7" s="11">
        <v>116.44868330278123</v>
      </c>
    </row>
    <row r="8" spans="2:7" ht="12.75" x14ac:dyDescent="0.2">
      <c r="B8" s="3">
        <v>7</v>
      </c>
      <c r="C8" s="3">
        <v>2009</v>
      </c>
      <c r="D8" s="22">
        <v>9.9999999999999995E-8</v>
      </c>
      <c r="E8" s="13">
        <v>0</v>
      </c>
      <c r="F8" s="34">
        <v>154143.33333333334</v>
      </c>
      <c r="G8" s="11">
        <v>0</v>
      </c>
    </row>
    <row r="9" spans="2:7" ht="12.75" x14ac:dyDescent="0.2">
      <c r="B9" s="3">
        <v>8</v>
      </c>
      <c r="C9" s="3">
        <v>2009</v>
      </c>
      <c r="D9" s="22">
        <v>9.9999999999999995E-8</v>
      </c>
      <c r="E9" s="13">
        <v>0</v>
      </c>
      <c r="F9" s="34">
        <v>154143.33333333334</v>
      </c>
      <c r="G9" s="11">
        <v>0</v>
      </c>
    </row>
    <row r="10" spans="2:7" ht="12.75" x14ac:dyDescent="0.2">
      <c r="B10" s="3">
        <v>9</v>
      </c>
      <c r="C10" s="3">
        <v>2009</v>
      </c>
      <c r="D10" s="22">
        <v>9.9999999999999995E-8</v>
      </c>
      <c r="E10" s="13">
        <v>0</v>
      </c>
      <c r="F10" s="34">
        <v>155195</v>
      </c>
      <c r="G10" s="11">
        <v>0</v>
      </c>
    </row>
    <row r="11" spans="2:7" ht="12.75" x14ac:dyDescent="0.2">
      <c r="B11" s="3">
        <v>10</v>
      </c>
      <c r="C11" s="3">
        <v>2009</v>
      </c>
      <c r="D11" s="22">
        <v>643.70880009999996</v>
      </c>
      <c r="E11" s="13">
        <v>75298.022945266872</v>
      </c>
      <c r="F11" s="34">
        <v>154236.66666666669</v>
      </c>
      <c r="G11" s="11">
        <v>116.99142808686317</v>
      </c>
    </row>
    <row r="12" spans="2:7" ht="12.75" x14ac:dyDescent="0.2">
      <c r="B12" s="3">
        <v>11</v>
      </c>
      <c r="C12" s="3">
        <v>2009</v>
      </c>
      <c r="D12" s="22">
        <v>1440.4138001000001</v>
      </c>
      <c r="E12" s="13">
        <v>75700.468846125979</v>
      </c>
      <c r="F12" s="34">
        <v>155105</v>
      </c>
      <c r="G12" s="11">
        <v>115.04455683975317</v>
      </c>
    </row>
    <row r="13" spans="2:7" ht="12.75" x14ac:dyDescent="0.2">
      <c r="B13" s="4">
        <v>12</v>
      </c>
      <c r="C13" s="4">
        <v>2009</v>
      </c>
      <c r="D13" s="23">
        <v>2032.4500000999999</v>
      </c>
      <c r="E13" s="14">
        <v>78024.059628624367</v>
      </c>
      <c r="F13" s="35">
        <v>154415</v>
      </c>
      <c r="G13" s="12">
        <v>118.61365100125323</v>
      </c>
    </row>
    <row r="14" spans="2:7" ht="12.75" x14ac:dyDescent="0.2">
      <c r="B14" s="2">
        <v>1</v>
      </c>
      <c r="C14" s="3">
        <v>2010</v>
      </c>
      <c r="D14" s="22">
        <v>2107.3056001</v>
      </c>
      <c r="E14" s="13">
        <v>81905.538518860034</v>
      </c>
      <c r="F14" s="34">
        <v>152391.66666666669</v>
      </c>
      <c r="G14" s="11">
        <v>128.27805562859831</v>
      </c>
    </row>
    <row r="15" spans="2:7" ht="12.75" x14ac:dyDescent="0.2">
      <c r="B15" s="3">
        <v>2</v>
      </c>
      <c r="C15" s="3">
        <v>2010</v>
      </c>
      <c r="D15" s="22">
        <v>1548.8700001</v>
      </c>
      <c r="E15" s="13">
        <v>82414.921840928233</v>
      </c>
      <c r="F15" s="34">
        <v>152868.33333333334</v>
      </c>
      <c r="G15" s="11">
        <v>127.16585943453568</v>
      </c>
    </row>
    <row r="16" spans="2:7" ht="12.75" x14ac:dyDescent="0.2">
      <c r="B16" s="3">
        <v>3</v>
      </c>
      <c r="C16" s="3">
        <v>2010</v>
      </c>
      <c r="D16" s="22">
        <v>1802.9200001000002</v>
      </c>
      <c r="E16" s="13">
        <v>75749.339955419578</v>
      </c>
      <c r="F16" s="34">
        <v>151918.33333333334</v>
      </c>
      <c r="G16" s="11">
        <v>119.98374852362404</v>
      </c>
    </row>
    <row r="17" spans="2:7" ht="12.75" x14ac:dyDescent="0.2">
      <c r="B17" s="3">
        <v>4</v>
      </c>
      <c r="C17" s="3">
        <v>2010</v>
      </c>
      <c r="D17" s="22">
        <v>1247.2500001000001</v>
      </c>
      <c r="E17" s="13">
        <v>76985.367803007786</v>
      </c>
      <c r="F17" s="34">
        <v>151797.5</v>
      </c>
      <c r="G17" s="11">
        <v>121.5737600325434</v>
      </c>
    </row>
    <row r="18" spans="2:7" ht="12.75" x14ac:dyDescent="0.2">
      <c r="B18" s="3">
        <v>5</v>
      </c>
      <c r="C18" s="3">
        <v>2010</v>
      </c>
      <c r="D18" s="22">
        <v>679.65000009999994</v>
      </c>
      <c r="E18" s="13">
        <v>72919.885224318423</v>
      </c>
      <c r="F18" s="34">
        <v>150544.16666666669</v>
      </c>
      <c r="G18" s="11">
        <v>118.91309028459349</v>
      </c>
    </row>
    <row r="19" spans="2:7" ht="15" x14ac:dyDescent="0.2">
      <c r="B19" s="3" t="s">
        <v>3</v>
      </c>
      <c r="C19" s="3">
        <v>2010</v>
      </c>
      <c r="D19" s="22">
        <v>95.500000099999994</v>
      </c>
      <c r="E19" s="13">
        <v>83246.073211260664</v>
      </c>
      <c r="F19" s="34">
        <v>149171.66666666669</v>
      </c>
      <c r="G19" s="11">
        <v>142.71815599660661</v>
      </c>
    </row>
    <row r="20" spans="2:7" ht="12.75" x14ac:dyDescent="0.2">
      <c r="B20" s="3">
        <v>7</v>
      </c>
      <c r="C20" s="3">
        <v>2010</v>
      </c>
      <c r="D20" s="22">
        <v>9.9999999999999995E-8</v>
      </c>
      <c r="E20" s="13">
        <v>0</v>
      </c>
      <c r="F20" s="34">
        <v>0</v>
      </c>
      <c r="G20" s="11">
        <v>0</v>
      </c>
    </row>
    <row r="21" spans="2:7" ht="12.75" x14ac:dyDescent="0.2">
      <c r="B21" s="3">
        <v>8</v>
      </c>
      <c r="C21" s="3">
        <v>2010</v>
      </c>
      <c r="D21" s="22">
        <v>9.9999999999999995E-8</v>
      </c>
      <c r="E21" s="13">
        <v>0</v>
      </c>
      <c r="F21" s="34">
        <v>0</v>
      </c>
      <c r="G21" s="11">
        <v>0</v>
      </c>
    </row>
    <row r="22" spans="2:7" ht="15" x14ac:dyDescent="0.2">
      <c r="B22" s="3" t="s">
        <v>2</v>
      </c>
      <c r="C22" s="3">
        <v>2010</v>
      </c>
      <c r="D22" s="22">
        <v>5.4700001</v>
      </c>
      <c r="E22" s="13">
        <v>38391.22416103795</v>
      </c>
      <c r="F22" s="34">
        <v>149171.66666666669</v>
      </c>
      <c r="G22" s="11">
        <v>264.94978717072428</v>
      </c>
    </row>
    <row r="23" spans="2:7" ht="12.75" x14ac:dyDescent="0.2">
      <c r="B23" s="3">
        <v>10</v>
      </c>
      <c r="C23" s="3">
        <v>2010</v>
      </c>
      <c r="D23" s="22">
        <v>666.39000009999995</v>
      </c>
      <c r="E23" s="13">
        <v>70184.126401929185</v>
      </c>
      <c r="F23" s="34">
        <v>150010.83333333334</v>
      </c>
      <c r="G23" s="11">
        <v>113.64746162628603</v>
      </c>
    </row>
    <row r="24" spans="2:7" ht="12.75" x14ac:dyDescent="0.2">
      <c r="B24" s="3">
        <v>11</v>
      </c>
      <c r="C24" s="3">
        <v>2010</v>
      </c>
      <c r="D24" s="22">
        <v>1303.1000001</v>
      </c>
      <c r="E24" s="13">
        <v>73846.980272132074</v>
      </c>
      <c r="F24" s="34">
        <v>152751.66666666669</v>
      </c>
      <c r="G24" s="11">
        <v>115.35526543282576</v>
      </c>
    </row>
    <row r="25" spans="2:7" ht="12.75" x14ac:dyDescent="0.2">
      <c r="B25" s="4">
        <v>12</v>
      </c>
      <c r="C25" s="4">
        <v>2010</v>
      </c>
      <c r="D25" s="23">
        <v>1726.9200001000002</v>
      </c>
      <c r="E25" s="14">
        <v>74294.119005264045</v>
      </c>
      <c r="F25" s="35">
        <v>152721.66666666669</v>
      </c>
      <c r="G25" s="12">
        <v>119.28283187538378</v>
      </c>
    </row>
    <row r="26" spans="2:7" ht="12.75" x14ac:dyDescent="0.2">
      <c r="B26" s="2">
        <v>1</v>
      </c>
      <c r="C26" s="3">
        <v>2011</v>
      </c>
      <c r="D26" s="24">
        <v>2036.8000001</v>
      </c>
      <c r="E26" s="13">
        <v>77675.765903491963</v>
      </c>
      <c r="F26" s="34">
        <v>153231.66666666669</v>
      </c>
      <c r="G26" s="11">
        <v>121.70306766027194</v>
      </c>
    </row>
    <row r="27" spans="2:7" ht="12.75" x14ac:dyDescent="0.2">
      <c r="B27" s="3">
        <v>2</v>
      </c>
      <c r="C27" s="3">
        <v>2011</v>
      </c>
      <c r="D27" s="24">
        <v>1999.6700001000002</v>
      </c>
      <c r="E27" s="13">
        <v>85344.081769224707</v>
      </c>
      <c r="F27" s="34">
        <v>153400.83333333334</v>
      </c>
      <c r="G27" s="11">
        <v>131.92982078749822</v>
      </c>
    </row>
    <row r="28" spans="2:7" ht="12.75" x14ac:dyDescent="0.2">
      <c r="B28" s="3">
        <v>3</v>
      </c>
      <c r="C28" s="3">
        <v>2011</v>
      </c>
      <c r="D28" s="24">
        <v>1799.1000001</v>
      </c>
      <c r="E28" s="13">
        <v>84075.371014169563</v>
      </c>
      <c r="F28" s="34">
        <v>155007.5</v>
      </c>
      <c r="G28" s="11">
        <v>129.93242000737101</v>
      </c>
    </row>
    <row r="29" spans="2:7" ht="12.75" x14ac:dyDescent="0.2">
      <c r="B29" s="3">
        <v>4</v>
      </c>
      <c r="C29" s="3">
        <v>2011</v>
      </c>
      <c r="D29" s="24">
        <v>1204.6500001000002</v>
      </c>
      <c r="E29" s="13">
        <v>75640.227445677971</v>
      </c>
      <c r="F29" s="34">
        <v>156505</v>
      </c>
      <c r="G29" s="11">
        <v>117.2026208523319</v>
      </c>
    </row>
    <row r="30" spans="2:7" ht="12.75" x14ac:dyDescent="0.2">
      <c r="B30" s="3">
        <v>5</v>
      </c>
      <c r="C30" s="3">
        <v>2011</v>
      </c>
      <c r="D30" s="24">
        <v>571.83000010000001</v>
      </c>
      <c r="E30" s="13">
        <v>72993.721897593045</v>
      </c>
      <c r="F30" s="34">
        <v>155125.83333333334</v>
      </c>
      <c r="G30" s="11">
        <v>115.78586005772826</v>
      </c>
    </row>
    <row r="31" spans="2:7" ht="12.75" x14ac:dyDescent="0.2">
      <c r="B31" s="3">
        <v>6</v>
      </c>
      <c r="C31" s="3">
        <v>2011</v>
      </c>
      <c r="D31" s="24">
        <v>246.70000009999998</v>
      </c>
      <c r="E31" s="13">
        <v>71341.710550732998</v>
      </c>
      <c r="F31" s="34">
        <v>153958.33333333334</v>
      </c>
      <c r="G31" s="11">
        <v>113.93709263073225</v>
      </c>
    </row>
    <row r="32" spans="2:7" ht="12.75" x14ac:dyDescent="0.2">
      <c r="B32" s="3">
        <v>7</v>
      </c>
      <c r="C32" s="3">
        <v>2011</v>
      </c>
      <c r="D32" s="24">
        <v>9.9999999999999995E-8</v>
      </c>
      <c r="E32" s="13">
        <v>0</v>
      </c>
      <c r="F32" s="34">
        <v>0</v>
      </c>
      <c r="G32" s="11">
        <v>0</v>
      </c>
    </row>
    <row r="33" spans="2:7" ht="12.75" x14ac:dyDescent="0.2">
      <c r="B33" s="3">
        <v>8</v>
      </c>
      <c r="C33" s="3">
        <v>2011</v>
      </c>
      <c r="D33" s="24">
        <v>9.9999999999999995E-8</v>
      </c>
      <c r="E33" s="13">
        <v>0</v>
      </c>
      <c r="F33" s="34">
        <v>0</v>
      </c>
      <c r="G33" s="11">
        <v>0</v>
      </c>
    </row>
    <row r="34" spans="2:7" x14ac:dyDescent="0.3">
      <c r="B34" s="3">
        <v>9</v>
      </c>
      <c r="C34" s="3">
        <v>2011</v>
      </c>
      <c r="D34" s="24">
        <v>9.9999999999999995E-8</v>
      </c>
      <c r="E34" s="13">
        <v>0</v>
      </c>
      <c r="F34" s="34">
        <v>0</v>
      </c>
      <c r="G34" s="11">
        <v>0</v>
      </c>
    </row>
    <row r="35" spans="2:7" x14ac:dyDescent="0.3">
      <c r="B35" s="3">
        <v>10</v>
      </c>
      <c r="C35" s="3">
        <v>2011</v>
      </c>
      <c r="D35" s="24">
        <v>659.33000010000001</v>
      </c>
      <c r="E35" s="13">
        <v>71769.826934650351</v>
      </c>
      <c r="F35" s="34">
        <v>153824.16666666669</v>
      </c>
      <c r="G35" s="11">
        <v>111.48710980139859</v>
      </c>
    </row>
    <row r="36" spans="2:7" x14ac:dyDescent="0.3">
      <c r="B36" s="3">
        <v>11</v>
      </c>
      <c r="C36" s="3">
        <v>2011</v>
      </c>
      <c r="D36" s="24">
        <v>1305.7000001000001</v>
      </c>
      <c r="E36" s="13">
        <v>81672.665996655225</v>
      </c>
      <c r="F36" s="34">
        <v>153938.33333333334</v>
      </c>
      <c r="G36" s="11">
        <v>126.09838965655672</v>
      </c>
    </row>
    <row r="37" spans="2:7" x14ac:dyDescent="0.3">
      <c r="B37" s="4">
        <v>12</v>
      </c>
      <c r="C37" s="4">
        <v>2011</v>
      </c>
      <c r="D37" s="25">
        <v>2039.9800001000001</v>
      </c>
      <c r="E37" s="14">
        <v>80564.515334436393</v>
      </c>
      <c r="F37" s="35">
        <v>154179.16666666669</v>
      </c>
      <c r="G37" s="12">
        <v>122.57259514124328</v>
      </c>
    </row>
    <row r="38" spans="2:7" x14ac:dyDescent="0.3">
      <c r="B38" s="18"/>
      <c r="C38" s="18"/>
      <c r="D38" s="26"/>
      <c r="E38" s="19"/>
      <c r="F38" s="19"/>
      <c r="G38" s="20"/>
    </row>
    <row r="39" spans="2:7" x14ac:dyDescent="0.3">
      <c r="B39" s="18"/>
      <c r="C39" s="18"/>
      <c r="D39" s="26"/>
      <c r="E39" s="19"/>
      <c r="F39" s="19"/>
      <c r="G39" s="20"/>
    </row>
    <row r="40" spans="2:7" x14ac:dyDescent="0.3">
      <c r="B40" s="6" t="s">
        <v>49</v>
      </c>
      <c r="C40" s="5"/>
      <c r="D40" s="5"/>
      <c r="E40" s="5"/>
      <c r="F40" s="5"/>
      <c r="G40" s="5"/>
    </row>
    <row r="41" spans="2:7" x14ac:dyDescent="0.3">
      <c r="B41" s="6" t="s">
        <v>4</v>
      </c>
      <c r="C41" s="5"/>
      <c r="D41" s="5"/>
      <c r="E41" s="5"/>
      <c r="F41" s="5"/>
      <c r="G41" s="5"/>
    </row>
    <row r="42" spans="2:7" x14ac:dyDescent="0.3">
      <c r="B42" s="6" t="s">
        <v>40</v>
      </c>
      <c r="C42" s="5"/>
      <c r="D42" s="5"/>
      <c r="E42" s="5"/>
      <c r="F42" s="5"/>
      <c r="G42" s="5"/>
    </row>
    <row r="43" spans="2:7" ht="3.75" customHeight="1" x14ac:dyDescent="0.3"/>
    <row r="44" spans="2:7" ht="37.5" customHeight="1" x14ac:dyDescent="0.3">
      <c r="B44" s="16" t="s">
        <v>0</v>
      </c>
      <c r="C44" s="16" t="s">
        <v>1</v>
      </c>
      <c r="D44" s="21" t="s">
        <v>37</v>
      </c>
      <c r="E44" s="17" t="s">
        <v>36</v>
      </c>
      <c r="F44" s="17" t="s">
        <v>38</v>
      </c>
      <c r="G44" s="17" t="s">
        <v>29</v>
      </c>
    </row>
    <row r="45" spans="2:7" x14ac:dyDescent="0.3">
      <c r="B45" s="2">
        <v>1</v>
      </c>
      <c r="C45" s="3">
        <v>2012</v>
      </c>
      <c r="D45" s="24">
        <v>2180.7700000999998</v>
      </c>
      <c r="E45" s="13">
        <v>84167.518808303153</v>
      </c>
      <c r="F45" s="34">
        <v>155070.83333333334</v>
      </c>
      <c r="G45" s="11">
        <v>130.82695081728943</v>
      </c>
    </row>
    <row r="46" spans="2:7" x14ac:dyDescent="0.3">
      <c r="B46" s="3">
        <v>2</v>
      </c>
      <c r="C46" s="3">
        <v>2012</v>
      </c>
      <c r="D46" s="24">
        <v>1892.9000001000002</v>
      </c>
      <c r="E46" s="13">
        <v>85815.415495492867</v>
      </c>
      <c r="F46" s="34">
        <v>155043.33333333334</v>
      </c>
      <c r="G46" s="11">
        <v>131.60460609365995</v>
      </c>
    </row>
    <row r="47" spans="2:7" x14ac:dyDescent="0.3">
      <c r="B47" s="3">
        <v>3</v>
      </c>
      <c r="C47" s="3">
        <v>2012</v>
      </c>
      <c r="D47" s="24">
        <v>1718.0200001000001</v>
      </c>
      <c r="E47" s="13">
        <v>88363.348500694789</v>
      </c>
      <c r="F47" s="34">
        <v>154738.33333333334</v>
      </c>
      <c r="G47" s="11">
        <v>136.37371479388037</v>
      </c>
    </row>
    <row r="48" spans="2:7" x14ac:dyDescent="0.3">
      <c r="B48" s="3">
        <v>4</v>
      </c>
      <c r="C48" s="3">
        <v>2012</v>
      </c>
      <c r="D48" s="24">
        <v>848.09000009999988</v>
      </c>
      <c r="E48" s="13">
        <v>82420.497814804985</v>
      </c>
      <c r="F48" s="34">
        <v>154955.83333333334</v>
      </c>
      <c r="G48" s="11">
        <v>129.15131989094598</v>
      </c>
    </row>
    <row r="49" spans="2:7" x14ac:dyDescent="0.3">
      <c r="B49" s="3">
        <v>5</v>
      </c>
      <c r="C49" s="3">
        <v>2012</v>
      </c>
      <c r="D49" s="24">
        <v>528.55000010000003</v>
      </c>
      <c r="E49" s="13">
        <v>79935.673052703496</v>
      </c>
      <c r="F49" s="34">
        <v>153499.16666666669</v>
      </c>
      <c r="G49" s="11">
        <v>128.49122028693236</v>
      </c>
    </row>
    <row r="50" spans="2:7" x14ac:dyDescent="0.3">
      <c r="B50" s="3">
        <v>6</v>
      </c>
      <c r="C50" s="3">
        <v>2012</v>
      </c>
      <c r="D50" s="24">
        <v>274.5300001</v>
      </c>
      <c r="E50" s="13">
        <v>80683.349695594894</v>
      </c>
      <c r="F50" s="34">
        <v>153380</v>
      </c>
      <c r="G50" s="11">
        <v>128.73290737230937</v>
      </c>
    </row>
    <row r="51" spans="2:7" x14ac:dyDescent="0.3">
      <c r="B51" s="3">
        <v>7</v>
      </c>
      <c r="C51" s="3">
        <v>2012</v>
      </c>
      <c r="D51" s="24">
        <v>9.9999999999999995E-8</v>
      </c>
      <c r="E51" s="13">
        <v>0</v>
      </c>
      <c r="F51" s="34">
        <v>0</v>
      </c>
      <c r="G51" s="11">
        <v>0</v>
      </c>
    </row>
    <row r="52" spans="2:7" x14ac:dyDescent="0.3">
      <c r="B52" s="3">
        <v>8</v>
      </c>
      <c r="C52" s="3">
        <v>2012</v>
      </c>
      <c r="D52" s="24">
        <v>9.9999999999999995E-8</v>
      </c>
      <c r="E52" s="13">
        <v>0</v>
      </c>
      <c r="F52" s="34">
        <v>115075.83333333334</v>
      </c>
      <c r="G52" s="11">
        <v>0</v>
      </c>
    </row>
    <row r="53" spans="2:7" x14ac:dyDescent="0.3">
      <c r="B53" s="3">
        <v>9</v>
      </c>
      <c r="C53" s="3">
        <v>2012</v>
      </c>
      <c r="D53" s="24">
        <v>9.9999999999999995E-8</v>
      </c>
      <c r="E53" s="13">
        <v>0</v>
      </c>
      <c r="F53" s="34">
        <v>0</v>
      </c>
      <c r="G53" s="11">
        <v>0</v>
      </c>
    </row>
    <row r="54" spans="2:7" x14ac:dyDescent="0.3">
      <c r="B54" s="3">
        <v>10</v>
      </c>
      <c r="C54" s="3">
        <v>2012</v>
      </c>
      <c r="D54" s="24">
        <v>423.48000010000004</v>
      </c>
      <c r="E54" s="13">
        <v>68480.21156406909</v>
      </c>
      <c r="F54" s="34">
        <v>153380</v>
      </c>
      <c r="G54" s="11">
        <v>111.49678692923864</v>
      </c>
    </row>
    <row r="55" spans="2:7" x14ac:dyDescent="0.3">
      <c r="B55" s="3">
        <v>11</v>
      </c>
      <c r="C55" s="3">
        <v>2012</v>
      </c>
      <c r="D55" s="24">
        <v>992.02000009999995</v>
      </c>
      <c r="E55" s="13">
        <v>87972.016684343864</v>
      </c>
      <c r="F55" s="34">
        <v>154231.66666666669</v>
      </c>
      <c r="G55" s="11">
        <v>135.91869582279196</v>
      </c>
    </row>
    <row r="56" spans="2:7" x14ac:dyDescent="0.3">
      <c r="B56" s="4">
        <v>12</v>
      </c>
      <c r="C56" s="4">
        <v>2012</v>
      </c>
      <c r="D56" s="25">
        <v>1823.3700001</v>
      </c>
      <c r="E56" s="14">
        <v>92416.78868839475</v>
      </c>
      <c r="F56" s="35">
        <v>154699.16666666669</v>
      </c>
      <c r="G56" s="12">
        <v>145.22036595231657</v>
      </c>
    </row>
    <row r="57" spans="2:7" x14ac:dyDescent="0.3">
      <c r="B57" s="36">
        <v>1</v>
      </c>
      <c r="C57" s="37">
        <v>2013</v>
      </c>
      <c r="D57" s="38">
        <v>1684.2800001000001</v>
      </c>
      <c r="E57" s="34">
        <v>114416.84279844107</v>
      </c>
      <c r="F57" s="34">
        <v>151527.5</v>
      </c>
      <c r="G57" s="39">
        <v>176.69463322488349</v>
      </c>
    </row>
    <row r="58" spans="2:7" x14ac:dyDescent="0.3">
      <c r="B58" s="37">
        <v>2</v>
      </c>
      <c r="C58" s="37">
        <v>2013</v>
      </c>
      <c r="D58" s="38">
        <v>1344.0000001000001</v>
      </c>
      <c r="E58" s="34">
        <v>116354.16665800936</v>
      </c>
      <c r="F58" s="34">
        <v>152965.83333333334</v>
      </c>
      <c r="G58" s="39">
        <v>180.11480906812594</v>
      </c>
    </row>
    <row r="59" spans="2:7" x14ac:dyDescent="0.3">
      <c r="B59" s="37">
        <v>3</v>
      </c>
      <c r="C59" s="37">
        <v>2013</v>
      </c>
      <c r="D59" s="38">
        <v>1450.5300001000001</v>
      </c>
      <c r="E59" s="34">
        <v>88436.640394308517</v>
      </c>
      <c r="F59" s="34">
        <v>153626.66666666669</v>
      </c>
      <c r="G59" s="39">
        <v>139.26591350557229</v>
      </c>
    </row>
    <row r="60" spans="2:7" x14ac:dyDescent="0.3">
      <c r="B60" s="37">
        <v>4</v>
      </c>
      <c r="C60" s="37">
        <v>2013</v>
      </c>
      <c r="D60" s="38">
        <v>1146.7100001000001</v>
      </c>
      <c r="E60" s="34">
        <v>83883.457885264492</v>
      </c>
      <c r="F60" s="34">
        <v>153191.66666666669</v>
      </c>
      <c r="G60" s="39">
        <v>134.13841510396497</v>
      </c>
    </row>
    <row r="61" spans="2:7" x14ac:dyDescent="0.3">
      <c r="B61" s="37">
        <v>5</v>
      </c>
      <c r="C61" s="37">
        <v>2013</v>
      </c>
      <c r="D61" s="38">
        <v>536.49000009999997</v>
      </c>
      <c r="E61" s="34">
        <v>77727.450636968555</v>
      </c>
      <c r="F61" s="34">
        <v>153475.83333333334</v>
      </c>
      <c r="G61" s="39">
        <v>125.39112511610078</v>
      </c>
    </row>
    <row r="62" spans="2:7" x14ac:dyDescent="0.3">
      <c r="B62" s="37">
        <v>6</v>
      </c>
      <c r="C62" s="37">
        <v>2013</v>
      </c>
      <c r="D62" s="38">
        <v>372.5300001</v>
      </c>
      <c r="E62" s="34">
        <v>73148.471244423679</v>
      </c>
      <c r="F62" s="34">
        <v>153388.33333333334</v>
      </c>
      <c r="G62" s="39">
        <v>122.5637063845442</v>
      </c>
    </row>
    <row r="63" spans="2:7" x14ac:dyDescent="0.3">
      <c r="B63" s="37">
        <v>7</v>
      </c>
      <c r="C63" s="37">
        <v>2013</v>
      </c>
      <c r="D63" s="38">
        <v>9.9999999999999995E-8</v>
      </c>
      <c r="E63" s="34">
        <v>0</v>
      </c>
      <c r="F63" s="34">
        <v>0</v>
      </c>
      <c r="G63" s="39">
        <v>0</v>
      </c>
    </row>
    <row r="64" spans="2:7" x14ac:dyDescent="0.3">
      <c r="B64" s="37">
        <v>8</v>
      </c>
      <c r="C64" s="37">
        <v>2013</v>
      </c>
      <c r="D64" s="38">
        <v>9.9999999999999995E-8</v>
      </c>
      <c r="E64" s="34">
        <v>0</v>
      </c>
      <c r="F64" s="34">
        <v>0</v>
      </c>
      <c r="G64" s="39">
        <v>0</v>
      </c>
    </row>
    <row r="65" spans="2:7" ht="15" x14ac:dyDescent="0.3">
      <c r="B65" s="37" t="s">
        <v>2</v>
      </c>
      <c r="C65" s="37">
        <v>2013</v>
      </c>
      <c r="D65" s="38">
        <v>30.3800001</v>
      </c>
      <c r="E65" s="34">
        <v>67478.60412284857</v>
      </c>
      <c r="F65" s="34">
        <v>153122.5</v>
      </c>
      <c r="G65" s="39">
        <v>0</v>
      </c>
    </row>
    <row r="66" spans="2:7" x14ac:dyDescent="0.3">
      <c r="B66" s="37">
        <v>10</v>
      </c>
      <c r="C66" s="37">
        <v>2013</v>
      </c>
      <c r="D66" s="38">
        <v>888.08000009999989</v>
      </c>
      <c r="E66" s="34">
        <v>66210.251321253701</v>
      </c>
      <c r="F66" s="34">
        <v>153661.66666666669</v>
      </c>
      <c r="G66" s="39">
        <v>108.31942956442322</v>
      </c>
    </row>
    <row r="67" spans="2:7" x14ac:dyDescent="0.3">
      <c r="B67" s="37">
        <v>11</v>
      </c>
      <c r="C67" s="37">
        <v>2013</v>
      </c>
      <c r="D67" s="38">
        <v>1420.6800001000001</v>
      </c>
      <c r="E67" s="34">
        <v>79102.964771862549</v>
      </c>
      <c r="F67" s="34">
        <v>153368.33333333334</v>
      </c>
      <c r="G67" s="39">
        <v>124.18242793742846</v>
      </c>
    </row>
    <row r="68" spans="2:7" x14ac:dyDescent="0.3">
      <c r="B68" s="40">
        <v>12</v>
      </c>
      <c r="C68" s="40">
        <v>2013</v>
      </c>
      <c r="D68" s="41">
        <v>2055.0700001</v>
      </c>
      <c r="E68" s="35">
        <v>101524.52227410626</v>
      </c>
      <c r="F68" s="35">
        <v>152492.5</v>
      </c>
      <c r="G68" s="42">
        <v>156.78978606700375</v>
      </c>
    </row>
    <row r="69" spans="2:7" x14ac:dyDescent="0.3">
      <c r="B69" s="36">
        <v>1</v>
      </c>
      <c r="C69" s="37">
        <v>2014</v>
      </c>
      <c r="D69" s="38">
        <v>2052.4400000999995</v>
      </c>
      <c r="E69" s="34">
        <v>93025.861896424482</v>
      </c>
      <c r="F69" s="34">
        <v>150413.33333333334</v>
      </c>
      <c r="G69" s="39">
        <v>152.00055864516017</v>
      </c>
    </row>
    <row r="70" spans="2:7" x14ac:dyDescent="0.3">
      <c r="B70" s="37">
        <v>2</v>
      </c>
      <c r="C70" s="37">
        <v>2014</v>
      </c>
      <c r="D70" s="38">
        <v>1944.8500001</v>
      </c>
      <c r="E70" s="34">
        <v>108111.16537994647</v>
      </c>
      <c r="F70" s="34">
        <v>151743.33333333334</v>
      </c>
      <c r="G70" s="39">
        <v>169.88727529573436</v>
      </c>
    </row>
    <row r="71" spans="2:7" x14ac:dyDescent="0.3">
      <c r="B71" s="37">
        <v>3</v>
      </c>
      <c r="C71" s="37">
        <v>2014</v>
      </c>
      <c r="D71" s="38">
        <v>2193.6200000999997</v>
      </c>
      <c r="E71" s="34">
        <v>98353.406693121273</v>
      </c>
      <c r="F71" s="34">
        <v>150900</v>
      </c>
      <c r="G71" s="39">
        <v>153.54045099383558</v>
      </c>
    </row>
    <row r="72" spans="2:7" x14ac:dyDescent="0.3">
      <c r="B72" s="37">
        <v>4</v>
      </c>
      <c r="C72" s="37">
        <v>2014</v>
      </c>
      <c r="D72" s="38">
        <v>1526.0000000999999</v>
      </c>
      <c r="E72" s="34">
        <v>83669.724765159262</v>
      </c>
      <c r="F72" s="34">
        <v>148227.5</v>
      </c>
      <c r="G72" s="39">
        <v>134.08394859883538</v>
      </c>
    </row>
    <row r="73" spans="2:7" x14ac:dyDescent="0.3">
      <c r="B73" s="40">
        <v>5</v>
      </c>
      <c r="C73" s="40">
        <v>2014</v>
      </c>
      <c r="D73" s="41">
        <v>1021.2800000999999</v>
      </c>
      <c r="E73" s="35">
        <v>84570.343090575523</v>
      </c>
      <c r="F73" s="35">
        <v>149898.33333333334</v>
      </c>
      <c r="G73" s="42">
        <v>137.75690751181043</v>
      </c>
    </row>
    <row r="74" spans="2:7" ht="6.75" customHeight="1" x14ac:dyDescent="0.3">
      <c r="B74" s="18"/>
      <c r="C74" s="18"/>
      <c r="D74" s="26"/>
      <c r="E74" s="19"/>
      <c r="F74" s="19"/>
      <c r="G74" s="20"/>
    </row>
    <row r="75" spans="2:7" ht="23.25" customHeight="1" x14ac:dyDescent="0.3">
      <c r="B75" s="95" t="s">
        <v>39</v>
      </c>
      <c r="C75" s="96"/>
      <c r="D75" s="96"/>
      <c r="E75" s="96"/>
      <c r="F75" s="96"/>
      <c r="G75" s="96"/>
    </row>
    <row r="76" spans="2:7" x14ac:dyDescent="0.3">
      <c r="B76" s="18"/>
      <c r="C76" s="18"/>
      <c r="D76" s="26"/>
      <c r="E76" s="19"/>
      <c r="F76" s="19"/>
      <c r="G76" s="20"/>
    </row>
    <row r="77" spans="2:7" ht="46.5" customHeight="1" x14ac:dyDescent="0.3"/>
  </sheetData>
  <mergeCells count="1">
    <mergeCell ref="B75:G7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showGridLines="0" zoomScaleNormal="100" workbookViewId="0">
      <selection activeCell="M29" sqref="M29"/>
    </sheetView>
  </sheetViews>
  <sheetFormatPr defaultRowHeight="14.4" x14ac:dyDescent="0.3"/>
  <cols>
    <col min="1" max="1" width="4" customWidth="1"/>
    <col min="2" max="2" width="2.5546875" customWidth="1"/>
    <col min="3" max="3" width="33.88671875" customWidth="1"/>
    <col min="4" max="4" width="12" bestFit="1" customWidth="1"/>
    <col min="5" max="5" width="13.6640625" bestFit="1" customWidth="1"/>
    <col min="6" max="7" width="12" bestFit="1" customWidth="1"/>
    <col min="8" max="8" width="13.5546875" bestFit="1" customWidth="1"/>
    <col min="9" max="9" width="12" bestFit="1" customWidth="1"/>
    <col min="10" max="10" width="12.109375" bestFit="1" customWidth="1"/>
  </cols>
  <sheetData>
    <row r="2" spans="2:12" ht="15" x14ac:dyDescent="0.25">
      <c r="B2" s="27"/>
      <c r="C2" s="27" t="s">
        <v>41</v>
      </c>
      <c r="D2" s="28"/>
      <c r="E2" s="28"/>
      <c r="I2" s="15"/>
      <c r="J2" s="15"/>
      <c r="K2" s="15"/>
    </row>
    <row r="3" spans="2:12" ht="15" x14ac:dyDescent="0.25">
      <c r="C3" t="s">
        <v>5</v>
      </c>
    </row>
    <row r="4" spans="2:12" ht="6" customHeight="1" thickBot="1" x14ac:dyDescent="0.3"/>
    <row r="5" spans="2:12" ht="15" x14ac:dyDescent="0.25">
      <c r="B5" s="7"/>
      <c r="C5" s="7" t="s">
        <v>6</v>
      </c>
      <c r="D5" s="7"/>
    </row>
    <row r="6" spans="2:12" ht="15" x14ac:dyDescent="0.25">
      <c r="B6" s="8"/>
      <c r="C6" s="8" t="s">
        <v>7</v>
      </c>
      <c r="D6" s="8">
        <v>0.98887832621724858</v>
      </c>
      <c r="E6" s="75"/>
      <c r="F6" s="75"/>
      <c r="G6" s="75"/>
      <c r="H6" s="75"/>
      <c r="I6" s="75"/>
      <c r="J6" s="75"/>
      <c r="K6" s="75"/>
      <c r="L6" s="75"/>
    </row>
    <row r="7" spans="2:12" ht="15" x14ac:dyDescent="0.25">
      <c r="B7" s="8"/>
      <c r="C7" s="8" t="s">
        <v>8</v>
      </c>
      <c r="D7" s="8">
        <v>0.97788034406222701</v>
      </c>
      <c r="E7" s="75"/>
      <c r="F7" s="75"/>
      <c r="G7" s="75"/>
      <c r="H7" s="75"/>
      <c r="I7" s="75"/>
      <c r="J7" s="75"/>
      <c r="K7" s="75"/>
      <c r="L7" s="75"/>
    </row>
    <row r="8" spans="2:12" ht="15" x14ac:dyDescent="0.25">
      <c r="B8" s="8"/>
      <c r="C8" s="8" t="s">
        <v>9</v>
      </c>
      <c r="D8" s="8">
        <v>0.97677436126533834</v>
      </c>
      <c r="E8" s="75"/>
      <c r="F8" s="75"/>
      <c r="G8" s="75"/>
      <c r="H8" s="75"/>
      <c r="I8" s="75"/>
      <c r="J8" s="75"/>
      <c r="K8" s="75"/>
      <c r="L8" s="75"/>
    </row>
    <row r="9" spans="2:12" ht="15" x14ac:dyDescent="0.25">
      <c r="B9" s="8"/>
      <c r="C9" s="8" t="s">
        <v>10</v>
      </c>
      <c r="D9" s="8">
        <v>2.302958698938316</v>
      </c>
      <c r="E9" s="75"/>
      <c r="F9" s="75"/>
      <c r="G9" s="75"/>
      <c r="H9" s="75"/>
      <c r="I9" s="75"/>
      <c r="J9" s="75"/>
      <c r="K9" s="75"/>
      <c r="L9" s="75"/>
    </row>
    <row r="10" spans="2:12" ht="15.75" thickBot="1" x14ac:dyDescent="0.3">
      <c r="B10" s="9"/>
      <c r="C10" s="9" t="s">
        <v>11</v>
      </c>
      <c r="D10" s="9">
        <v>43</v>
      </c>
      <c r="E10" s="75"/>
      <c r="F10" s="75"/>
      <c r="G10" s="75"/>
      <c r="H10" s="75"/>
      <c r="I10" s="75"/>
      <c r="J10" s="75"/>
      <c r="K10" s="75"/>
      <c r="L10" s="75"/>
    </row>
    <row r="11" spans="2:12" ht="5.25" customHeight="1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2:12" ht="15.75" thickBot="1" x14ac:dyDescent="0.3">
      <c r="B12" s="75"/>
      <c r="C12" s="75" t="s">
        <v>12</v>
      </c>
      <c r="D12" s="75"/>
      <c r="E12" s="75"/>
      <c r="F12" s="75"/>
      <c r="G12" s="75"/>
      <c r="H12" s="75"/>
      <c r="I12" s="75"/>
      <c r="J12" s="75"/>
      <c r="K12" s="75"/>
      <c r="L12" s="75"/>
    </row>
    <row r="13" spans="2:12" ht="15" x14ac:dyDescent="0.25">
      <c r="B13" s="10"/>
      <c r="C13" s="10"/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75"/>
      <c r="J13" s="75"/>
      <c r="K13" s="75"/>
      <c r="L13" s="75"/>
    </row>
    <row r="14" spans="2:12" ht="15" x14ac:dyDescent="0.25">
      <c r="B14" s="8"/>
      <c r="C14" s="8" t="s">
        <v>18</v>
      </c>
      <c r="D14" s="8">
        <v>2</v>
      </c>
      <c r="E14" s="8">
        <v>9378.6351129692575</v>
      </c>
      <c r="F14" s="8">
        <v>4689.3175564846288</v>
      </c>
      <c r="G14" s="8">
        <v>884.17319583378617</v>
      </c>
      <c r="H14" s="8">
        <v>7.8626211132081583E-34</v>
      </c>
      <c r="I14" s="75"/>
      <c r="J14" s="75"/>
      <c r="K14" s="75"/>
      <c r="L14" s="75"/>
    </row>
    <row r="15" spans="2:12" ht="15" x14ac:dyDescent="0.25">
      <c r="B15" s="8"/>
      <c r="C15" s="8" t="s">
        <v>19</v>
      </c>
      <c r="D15" s="8">
        <v>40</v>
      </c>
      <c r="E15" s="8">
        <v>212.14475076062649</v>
      </c>
      <c r="F15" s="8">
        <v>5.303618769015662</v>
      </c>
      <c r="G15" s="8"/>
      <c r="H15" s="8"/>
      <c r="I15" s="75"/>
      <c r="J15" s="75"/>
      <c r="K15" s="75"/>
      <c r="L15" s="75"/>
    </row>
    <row r="16" spans="2:12" ht="15.75" thickBot="1" x14ac:dyDescent="0.3">
      <c r="B16" s="9"/>
      <c r="C16" s="9" t="s">
        <v>20</v>
      </c>
      <c r="D16" s="9">
        <v>42</v>
      </c>
      <c r="E16" s="9">
        <v>9590.7798637298838</v>
      </c>
      <c r="F16" s="9"/>
      <c r="G16" s="9"/>
      <c r="H16" s="9"/>
      <c r="I16" s="75"/>
      <c r="J16" s="75"/>
      <c r="K16" s="75"/>
      <c r="L16" s="75"/>
    </row>
    <row r="17" spans="2:12" ht="6.75" customHeight="1" thickBot="1" x14ac:dyDescent="0.3"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spans="2:12" ht="15" x14ac:dyDescent="0.25">
      <c r="B18" s="10"/>
      <c r="C18" s="10"/>
      <c r="D18" s="10" t="s">
        <v>21</v>
      </c>
      <c r="E18" s="10" t="s">
        <v>10</v>
      </c>
      <c r="F18" s="10" t="s">
        <v>22</v>
      </c>
      <c r="G18" s="10" t="s">
        <v>23</v>
      </c>
      <c r="H18" s="10" t="s">
        <v>24</v>
      </c>
      <c r="I18" s="10" t="s">
        <v>25</v>
      </c>
      <c r="J18" s="10" t="s">
        <v>26</v>
      </c>
      <c r="K18" s="10" t="s">
        <v>27</v>
      </c>
      <c r="L18" s="75"/>
    </row>
    <row r="19" spans="2:12" ht="15" x14ac:dyDescent="0.25">
      <c r="B19" s="8"/>
      <c r="C19" s="8" t="s">
        <v>28</v>
      </c>
      <c r="D19" s="8">
        <v>155.91732906562231</v>
      </c>
      <c r="E19" s="8">
        <v>33.807832819583432</v>
      </c>
      <c r="F19" s="8">
        <v>4.611869973969644</v>
      </c>
      <c r="G19" s="8">
        <v>4.0416828207603078E-5</v>
      </c>
      <c r="H19" s="8">
        <v>87.589150154373485</v>
      </c>
      <c r="I19" s="8">
        <v>224.24550797687112</v>
      </c>
      <c r="J19" s="8">
        <v>87.589150154373485</v>
      </c>
      <c r="K19" s="8">
        <v>224.24550797687112</v>
      </c>
      <c r="L19" s="75"/>
    </row>
    <row r="20" spans="2:12" ht="15" x14ac:dyDescent="0.25">
      <c r="B20" s="8"/>
      <c r="C20" s="8">
        <v>116354.16665800936</v>
      </c>
      <c r="D20" s="8">
        <v>1.4327268196843784E-3</v>
      </c>
      <c r="E20" s="8">
        <v>3.5983290128720986E-5</v>
      </c>
      <c r="F20" s="8">
        <v>39.816448539284927</v>
      </c>
      <c r="G20" s="8">
        <v>8.4257882438511491E-34</v>
      </c>
      <c r="H20" s="8">
        <v>1.3600018775429697E-3</v>
      </c>
      <c r="I20" s="8">
        <v>1.505451761825787E-3</v>
      </c>
      <c r="J20" s="8">
        <v>1.3600018775429697E-3</v>
      </c>
      <c r="K20" s="8">
        <v>1.505451761825787E-3</v>
      </c>
      <c r="L20" s="75"/>
    </row>
    <row r="21" spans="2:12" ht="15.75" thickBot="1" x14ac:dyDescent="0.3">
      <c r="B21" s="9"/>
      <c r="C21" s="9">
        <v>152965.83333333334</v>
      </c>
      <c r="D21" s="9">
        <v>-9.4150754373210856E-4</v>
      </c>
      <c r="E21" s="9">
        <v>2.156397730262037E-4</v>
      </c>
      <c r="F21" s="9">
        <v>-4.3661126633522294</v>
      </c>
      <c r="G21" s="9">
        <v>8.6912194884576424E-5</v>
      </c>
      <c r="H21" s="9">
        <v>-1.3773317821665996E-3</v>
      </c>
      <c r="I21" s="9">
        <v>-5.0568330529761763E-4</v>
      </c>
      <c r="J21" s="9">
        <v>-1.3773317821665996E-3</v>
      </c>
      <c r="K21" s="9">
        <v>-5.0568330529761763E-4</v>
      </c>
      <c r="L21" s="75"/>
    </row>
    <row r="22" spans="2:12" ht="5.25" customHeight="1" x14ac:dyDescent="0.25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2:12" ht="15" x14ac:dyDescent="0.25">
      <c r="B23" s="76" t="s">
        <v>43</v>
      </c>
      <c r="C23" s="77"/>
      <c r="D23" s="77"/>
      <c r="E23" s="78"/>
      <c r="F23" s="78"/>
      <c r="G23" s="79"/>
      <c r="H23" s="75"/>
      <c r="I23" s="75"/>
      <c r="J23" s="75"/>
      <c r="K23" s="75"/>
      <c r="L23" s="75"/>
    </row>
    <row r="24" spans="2:12" ht="15" x14ac:dyDescent="0.25">
      <c r="B24" s="80"/>
      <c r="C24" s="62"/>
      <c r="D24" s="62"/>
      <c r="E24" s="62"/>
      <c r="F24" s="62"/>
      <c r="G24" s="81"/>
      <c r="H24" s="75"/>
      <c r="I24" s="75"/>
      <c r="J24" s="75"/>
      <c r="K24" s="75"/>
      <c r="L24" s="75"/>
    </row>
    <row r="25" spans="2:12" ht="15" x14ac:dyDescent="0.25">
      <c r="B25" s="82">
        <v>1</v>
      </c>
      <c r="C25" s="83" t="s">
        <v>33</v>
      </c>
      <c r="D25" s="84">
        <v>109570</v>
      </c>
      <c r="E25" s="62"/>
      <c r="F25" s="62"/>
      <c r="G25" s="81"/>
      <c r="H25" s="75"/>
      <c r="I25" s="75"/>
      <c r="J25" s="75"/>
      <c r="K25" s="75"/>
      <c r="L25" s="75"/>
    </row>
    <row r="26" spans="2:12" ht="15" x14ac:dyDescent="0.25">
      <c r="B26" s="82">
        <v>2</v>
      </c>
      <c r="C26" s="83" t="s">
        <v>42</v>
      </c>
      <c r="D26" s="84">
        <v>152400</v>
      </c>
      <c r="E26" s="62"/>
      <c r="F26" s="62"/>
      <c r="G26" s="81"/>
      <c r="H26" s="75"/>
      <c r="I26" s="75"/>
      <c r="J26" s="75"/>
      <c r="K26" s="75"/>
      <c r="L26" s="75"/>
    </row>
    <row r="27" spans="2:12" ht="15" x14ac:dyDescent="0.25">
      <c r="B27" s="82">
        <v>3</v>
      </c>
      <c r="C27" s="83" t="s">
        <v>30</v>
      </c>
      <c r="D27" s="85">
        <v>6.6100000000000006E-2</v>
      </c>
      <c r="E27" s="62"/>
      <c r="F27" s="62"/>
      <c r="G27" s="81"/>
      <c r="H27" s="75"/>
      <c r="I27" s="75"/>
      <c r="J27" s="75"/>
      <c r="K27" s="75"/>
      <c r="L27" s="75"/>
    </row>
    <row r="28" spans="2:12" ht="15" x14ac:dyDescent="0.25">
      <c r="B28" s="82">
        <v>4</v>
      </c>
      <c r="C28" s="83" t="s">
        <v>32</v>
      </c>
      <c r="D28" s="86">
        <f>ROUND(D25/(1-D27),-1)</f>
        <v>117330</v>
      </c>
      <c r="E28" s="62" t="s">
        <v>44</v>
      </c>
      <c r="F28" s="62"/>
      <c r="G28" s="81"/>
      <c r="H28" s="75"/>
      <c r="I28" s="75"/>
      <c r="J28" s="75"/>
      <c r="K28" s="75"/>
      <c r="L28" s="75"/>
    </row>
    <row r="29" spans="2:12" ht="15" x14ac:dyDescent="0.25">
      <c r="B29" s="82">
        <v>5</v>
      </c>
      <c r="C29" s="83" t="s">
        <v>47</v>
      </c>
      <c r="D29" s="87">
        <f>D20</f>
        <v>1.4327268196843784E-3</v>
      </c>
      <c r="E29" s="62" t="s">
        <v>35</v>
      </c>
      <c r="F29" s="62"/>
      <c r="G29" s="81"/>
      <c r="H29" s="75"/>
      <c r="I29" s="75"/>
      <c r="J29" s="75"/>
      <c r="K29" s="75"/>
      <c r="L29" s="75"/>
    </row>
    <row r="30" spans="2:12" ht="15" x14ac:dyDescent="0.25">
      <c r="B30" s="82">
        <v>6</v>
      </c>
      <c r="C30" s="83" t="s">
        <v>48</v>
      </c>
      <c r="D30" s="87">
        <f>D21</f>
        <v>-9.4150754373210856E-4</v>
      </c>
      <c r="E30" s="62" t="s">
        <v>35</v>
      </c>
      <c r="F30" s="62"/>
      <c r="G30" s="81"/>
      <c r="H30" s="75"/>
      <c r="I30" s="75"/>
      <c r="J30" s="75"/>
      <c r="K30" s="75"/>
      <c r="L30" s="75"/>
    </row>
    <row r="31" spans="2:12" ht="15" x14ac:dyDescent="0.25">
      <c r="B31" s="82">
        <v>7</v>
      </c>
      <c r="C31" s="83" t="s">
        <v>28</v>
      </c>
      <c r="D31" s="88">
        <f>D19</f>
        <v>155.91732906562231</v>
      </c>
      <c r="E31" s="62" t="s">
        <v>35</v>
      </c>
      <c r="F31" s="62"/>
      <c r="G31" s="81"/>
      <c r="H31" s="75"/>
      <c r="I31" s="75"/>
      <c r="J31" s="75"/>
      <c r="K31" s="75"/>
      <c r="L31" s="75"/>
    </row>
    <row r="32" spans="2:12" x14ac:dyDescent="0.3">
      <c r="B32" s="82">
        <v>8</v>
      </c>
      <c r="C32" s="83" t="s">
        <v>31</v>
      </c>
      <c r="D32" s="89">
        <f>D31+D29*D28+D26*D30</f>
        <v>180.53341715441709</v>
      </c>
      <c r="E32" s="62" t="s">
        <v>46</v>
      </c>
      <c r="F32" s="62"/>
      <c r="G32" s="81"/>
      <c r="H32" s="75"/>
      <c r="I32" s="75"/>
      <c r="J32" s="75"/>
      <c r="K32" s="75"/>
      <c r="L32" s="75"/>
    </row>
    <row r="33" spans="2:12" ht="15.6" x14ac:dyDescent="0.3">
      <c r="B33" s="90">
        <v>9</v>
      </c>
      <c r="C33" s="91" t="s">
        <v>34</v>
      </c>
      <c r="D33" s="92">
        <f>ROUND(D25/D32,0)</f>
        <v>607</v>
      </c>
      <c r="E33" s="93" t="s">
        <v>45</v>
      </c>
      <c r="F33" s="93"/>
      <c r="G33" s="94"/>
      <c r="H33" s="75"/>
      <c r="I33" s="75"/>
      <c r="J33" s="75"/>
      <c r="K33" s="75"/>
      <c r="L33" s="7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279"/>
  <sheetViews>
    <sheetView tabSelected="1" view="pageBreakPreview" zoomScale="60" zoomScaleNormal="100" workbookViewId="0">
      <selection activeCell="AD44" sqref="AD44"/>
    </sheetView>
  </sheetViews>
  <sheetFormatPr defaultColWidth="9.109375" defaultRowHeight="13.2" x14ac:dyDescent="0.25"/>
  <cols>
    <col min="1" max="1" width="1.88671875" style="43" customWidth="1"/>
    <col min="2" max="2" width="8.33203125" style="43" customWidth="1"/>
    <col min="3" max="3" width="7.5546875" style="43" customWidth="1"/>
    <col min="4" max="4" width="10" style="43" customWidth="1"/>
    <col min="5" max="5" width="11" style="43" customWidth="1"/>
    <col min="6" max="7" width="12.6640625" style="43" customWidth="1"/>
    <col min="8" max="8" width="3.44140625" style="64" customWidth="1"/>
    <col min="9" max="9" width="9.6640625" style="43" customWidth="1"/>
    <col min="10" max="10" width="9" style="43" customWidth="1"/>
    <col min="11" max="11" width="9.6640625" style="43" customWidth="1"/>
    <col min="12" max="12" width="11" style="43" customWidth="1"/>
    <col min="13" max="13" width="9.44140625" style="43" customWidth="1"/>
    <col min="14" max="14" width="12.5546875" style="43" customWidth="1"/>
    <col min="15" max="15" width="3.44140625" style="64" customWidth="1"/>
    <col min="16" max="16" width="14.109375" style="43" customWidth="1"/>
    <col min="17" max="17" width="16.109375" style="43" customWidth="1"/>
    <col min="18" max="18" width="8.6640625" style="43" customWidth="1"/>
    <col min="19" max="19" width="17" style="43" bestFit="1" customWidth="1"/>
    <col min="20" max="20" width="14" style="43" bestFit="1" customWidth="1"/>
    <col min="21" max="21" width="14.21875" style="43" bestFit="1" customWidth="1"/>
    <col min="22" max="22" width="16.109375" style="65" bestFit="1" customWidth="1"/>
    <col min="23" max="23" width="18.44140625" style="65" bestFit="1" customWidth="1"/>
    <col min="24" max="24" width="16.88671875" style="65" bestFit="1" customWidth="1"/>
    <col min="25" max="30" width="9.109375" style="65"/>
    <col min="31" max="16384" width="9.109375" style="43"/>
  </cols>
  <sheetData>
    <row r="3" spans="1:34" ht="13.5" x14ac:dyDescent="0.25">
      <c r="G3" s="44"/>
      <c r="H3" s="45"/>
      <c r="O3" s="45"/>
    </row>
    <row r="4" spans="1:34" ht="14.25" x14ac:dyDescent="0.3">
      <c r="A4" s="46"/>
      <c r="B4" s="46"/>
      <c r="C4" s="46"/>
      <c r="D4" s="46"/>
      <c r="E4" s="46"/>
      <c r="F4" s="46"/>
      <c r="G4" s="46"/>
      <c r="H4" s="47"/>
      <c r="I4" s="46"/>
      <c r="J4" s="46"/>
      <c r="K4" s="46"/>
      <c r="L4" s="46"/>
      <c r="M4" s="46"/>
      <c r="N4" s="46"/>
      <c r="O4" s="48"/>
      <c r="P4" s="49"/>
    </row>
    <row r="5" spans="1:34" ht="51" x14ac:dyDescent="0.25">
      <c r="A5" s="50"/>
      <c r="B5" s="51" t="s">
        <v>1</v>
      </c>
      <c r="C5" s="51" t="s">
        <v>0</v>
      </c>
      <c r="D5" s="51" t="s">
        <v>65</v>
      </c>
      <c r="E5" s="51" t="s">
        <v>72</v>
      </c>
      <c r="F5" s="51" t="s">
        <v>66</v>
      </c>
      <c r="G5" s="66" t="s">
        <v>41</v>
      </c>
      <c r="H5" s="52"/>
      <c r="I5" s="51" t="s">
        <v>0</v>
      </c>
      <c r="J5" s="51" t="s">
        <v>1</v>
      </c>
      <c r="K5" s="51" t="s">
        <v>65</v>
      </c>
      <c r="L5" s="51" t="s">
        <v>72</v>
      </c>
      <c r="M5" s="51" t="s">
        <v>67</v>
      </c>
      <c r="N5" s="66" t="str">
        <f>G5</f>
        <v>2009-2014 Linear Regression (Gross)</v>
      </c>
      <c r="O5" s="52"/>
      <c r="P5" s="53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</row>
    <row r="6" spans="1:34" ht="15" x14ac:dyDescent="0.25">
      <c r="A6" s="55"/>
      <c r="B6" s="43" t="s">
        <v>60</v>
      </c>
      <c r="C6" s="56">
        <v>2013</v>
      </c>
      <c r="D6" s="67">
        <v>116354.16665800936</v>
      </c>
      <c r="E6" s="67">
        <v>152965.83333333334</v>
      </c>
      <c r="F6" s="58">
        <v>180.11480906812594</v>
      </c>
      <c r="G6" s="55">
        <f>$Q$23+($Q$24*D6)+($Q$25*E6)</f>
        <v>178.60257820197646</v>
      </c>
      <c r="H6" s="59"/>
      <c r="I6" s="56" t="str">
        <f>+B6</f>
        <v>Feb</v>
      </c>
      <c r="J6" s="56">
        <f>C6</f>
        <v>2013</v>
      </c>
      <c r="K6" s="60">
        <f t="shared" ref="K6:L49" si="0">+D6</f>
        <v>116354.16665800936</v>
      </c>
      <c r="L6" s="60">
        <f t="shared" si="0"/>
        <v>152965.83333333334</v>
      </c>
      <c r="M6" s="58">
        <f>+K6/F6</f>
        <v>646</v>
      </c>
      <c r="N6" s="58">
        <f t="shared" ref="N6:N49" si="1">K6/G6</f>
        <v>651.46969225958105</v>
      </c>
      <c r="O6" s="59"/>
      <c r="P6" s="27" t="str">
        <f>G5</f>
        <v>2009-2014 Linear Regression (Gross)</v>
      </c>
      <c r="Q6" s="28"/>
      <c r="R6" s="28"/>
      <c r="S6"/>
      <c r="T6"/>
      <c r="U6"/>
      <c r="V6" s="15"/>
      <c r="W6" s="15"/>
      <c r="X6" s="15"/>
      <c r="Y6" s="54"/>
      <c r="Z6" s="61"/>
      <c r="AA6" s="54"/>
      <c r="AB6" s="54"/>
      <c r="AC6" s="54"/>
      <c r="AD6" s="54"/>
      <c r="AE6" s="54"/>
      <c r="AF6" s="54"/>
      <c r="AG6" s="54"/>
      <c r="AH6" s="54"/>
    </row>
    <row r="7" spans="1:34" ht="15" x14ac:dyDescent="0.25">
      <c r="A7" s="55"/>
      <c r="B7" s="43" t="s">
        <v>61</v>
      </c>
      <c r="C7" s="56">
        <v>2013</v>
      </c>
      <c r="D7" s="67">
        <v>114416.84279844107</v>
      </c>
      <c r="E7" s="67">
        <v>151527.5</v>
      </c>
      <c r="F7" s="58">
        <v>176.69463322488349</v>
      </c>
      <c r="G7" s="55">
        <f t="shared" ref="G7:G49" si="2">$Q$23+($Q$24*D7)+($Q$25*E7)</f>
        <v>177.18112403369318</v>
      </c>
      <c r="H7" s="59"/>
      <c r="I7" s="56" t="str">
        <f t="shared" ref="I7:I49" si="3">+B7</f>
        <v>Jan</v>
      </c>
      <c r="J7" s="56">
        <f t="shared" ref="J7:J49" si="4">C7</f>
        <v>2013</v>
      </c>
      <c r="K7" s="60">
        <f t="shared" si="0"/>
        <v>114416.84279844107</v>
      </c>
      <c r="L7" s="60">
        <f t="shared" si="0"/>
        <v>151527.5</v>
      </c>
      <c r="M7" s="58">
        <f t="shared" ref="M7:M49" si="5">+K7/F7</f>
        <v>647.54000000000008</v>
      </c>
      <c r="N7" s="58">
        <f t="shared" si="1"/>
        <v>645.76203262308741</v>
      </c>
      <c r="O7" s="59"/>
      <c r="P7" t="s">
        <v>5</v>
      </c>
      <c r="Q7"/>
      <c r="R7"/>
      <c r="S7"/>
      <c r="T7"/>
      <c r="U7"/>
      <c r="V7"/>
      <c r="W7"/>
      <c r="X7"/>
      <c r="Y7" s="15"/>
      <c r="Z7" s="15"/>
      <c r="AA7" s="15"/>
      <c r="AB7" s="15"/>
      <c r="AC7" s="15"/>
      <c r="AD7" s="15"/>
      <c r="AE7" s="62"/>
      <c r="AF7" s="62"/>
      <c r="AG7" s="62"/>
      <c r="AH7" s="62"/>
    </row>
    <row r="8" spans="1:34" ht="15.75" thickBot="1" x14ac:dyDescent="0.3">
      <c r="A8" s="55"/>
      <c r="B8" s="43" t="s">
        <v>60</v>
      </c>
      <c r="C8" s="56">
        <v>2014</v>
      </c>
      <c r="D8" s="67">
        <v>108111.16537994647</v>
      </c>
      <c r="E8" s="67">
        <v>151743.33333333334</v>
      </c>
      <c r="F8" s="58">
        <v>169.88727529573436</v>
      </c>
      <c r="G8" s="55">
        <f t="shared" si="2"/>
        <v>167.94360216841557</v>
      </c>
      <c r="H8" s="59"/>
      <c r="I8" s="56" t="str">
        <f t="shared" si="3"/>
        <v>Feb</v>
      </c>
      <c r="J8" s="56">
        <f t="shared" si="4"/>
        <v>2014</v>
      </c>
      <c r="K8" s="60">
        <f t="shared" si="0"/>
        <v>108111.16537994647</v>
      </c>
      <c r="L8" s="60">
        <f t="shared" si="0"/>
        <v>151743.33333333334</v>
      </c>
      <c r="M8" s="58">
        <f t="shared" si="5"/>
        <v>636.37</v>
      </c>
      <c r="N8" s="58">
        <f t="shared" si="1"/>
        <v>643.73494425546198</v>
      </c>
      <c r="O8" s="59"/>
      <c r="P8"/>
      <c r="Q8"/>
      <c r="R8"/>
      <c r="S8"/>
      <c r="T8"/>
      <c r="U8"/>
      <c r="V8"/>
      <c r="W8"/>
      <c r="X8"/>
      <c r="Y8" s="15"/>
      <c r="Z8" s="15"/>
      <c r="AA8" s="15"/>
      <c r="AB8" s="15"/>
      <c r="AC8" s="15"/>
      <c r="AD8" s="15"/>
      <c r="AE8" s="62"/>
      <c r="AF8" s="62"/>
      <c r="AG8" s="62"/>
      <c r="AH8" s="62"/>
    </row>
    <row r="9" spans="1:34" ht="15" x14ac:dyDescent="0.25">
      <c r="A9" s="55"/>
      <c r="B9" s="43" t="s">
        <v>55</v>
      </c>
      <c r="C9" s="56">
        <v>2013</v>
      </c>
      <c r="D9" s="67">
        <v>101524.52227410626</v>
      </c>
      <c r="E9" s="67">
        <v>152492.5</v>
      </c>
      <c r="F9" s="58">
        <v>156.78978606700375</v>
      </c>
      <c r="G9" s="55">
        <f t="shared" si="2"/>
        <v>157.80139587080984</v>
      </c>
      <c r="H9" s="59"/>
      <c r="I9" s="56" t="str">
        <f t="shared" si="3"/>
        <v>Dec</v>
      </c>
      <c r="J9" s="56">
        <f t="shared" si="4"/>
        <v>2013</v>
      </c>
      <c r="K9" s="60">
        <f t="shared" si="0"/>
        <v>101524.52227410626</v>
      </c>
      <c r="L9" s="60">
        <f t="shared" si="0"/>
        <v>152492.5</v>
      </c>
      <c r="M9" s="58">
        <f t="shared" si="5"/>
        <v>647.52</v>
      </c>
      <c r="N9" s="58">
        <f t="shared" si="1"/>
        <v>643.36897474102955</v>
      </c>
      <c r="O9" s="59"/>
      <c r="P9" s="7" t="s">
        <v>6</v>
      </c>
      <c r="Q9" s="7"/>
      <c r="R9"/>
      <c r="S9"/>
      <c r="T9"/>
      <c r="U9"/>
      <c r="V9"/>
      <c r="W9"/>
      <c r="X9"/>
      <c r="Y9" s="15"/>
      <c r="Z9" s="15"/>
      <c r="AA9" s="15"/>
      <c r="AB9" s="15"/>
      <c r="AC9" s="15"/>
      <c r="AD9" s="15"/>
      <c r="AE9" s="62"/>
      <c r="AF9" s="62"/>
      <c r="AG9" s="62"/>
      <c r="AH9" s="62"/>
    </row>
    <row r="10" spans="1:34" ht="15" x14ac:dyDescent="0.25">
      <c r="A10" s="55"/>
      <c r="B10" s="43" t="s">
        <v>62</v>
      </c>
      <c r="C10" s="56">
        <v>2014</v>
      </c>
      <c r="D10" s="67">
        <v>98353.406693121273</v>
      </c>
      <c r="E10" s="67">
        <v>150900</v>
      </c>
      <c r="F10" s="58">
        <v>153.54045099383558</v>
      </c>
      <c r="G10" s="55">
        <f t="shared" si="2"/>
        <v>154.75740429300703</v>
      </c>
      <c r="H10" s="59"/>
      <c r="I10" s="56" t="str">
        <f t="shared" si="3"/>
        <v>Mar</v>
      </c>
      <c r="J10" s="56">
        <f t="shared" si="4"/>
        <v>2014</v>
      </c>
      <c r="K10" s="60">
        <f t="shared" si="0"/>
        <v>98353.406693121273</v>
      </c>
      <c r="L10" s="60">
        <f t="shared" si="0"/>
        <v>150900</v>
      </c>
      <c r="M10" s="58">
        <f t="shared" si="5"/>
        <v>640.57000000000016</v>
      </c>
      <c r="N10" s="58">
        <f t="shared" si="1"/>
        <v>635.5328014348554</v>
      </c>
      <c r="O10" s="59"/>
      <c r="P10" s="8" t="s">
        <v>7</v>
      </c>
      <c r="Q10" s="8">
        <v>0.98887832621724858</v>
      </c>
      <c r="R10"/>
      <c r="S10"/>
      <c r="T10"/>
      <c r="U10"/>
      <c r="V10"/>
      <c r="W10"/>
      <c r="X10"/>
      <c r="Y10" s="15"/>
      <c r="Z10" s="15"/>
      <c r="AA10" s="15"/>
      <c r="AB10" s="15"/>
      <c r="AC10" s="15"/>
      <c r="AD10" s="15"/>
      <c r="AE10" s="62"/>
      <c r="AF10" s="62"/>
      <c r="AG10" s="62"/>
      <c r="AH10" s="62"/>
    </row>
    <row r="11" spans="1:34" ht="15" x14ac:dyDescent="0.25">
      <c r="A11" s="55"/>
      <c r="B11" s="43" t="s">
        <v>61</v>
      </c>
      <c r="C11" s="56">
        <v>2014</v>
      </c>
      <c r="D11" s="67">
        <v>93025.861896424482</v>
      </c>
      <c r="E11" s="67">
        <v>150413.33333333334</v>
      </c>
      <c r="F11" s="58">
        <v>152.00055864516017</v>
      </c>
      <c r="G11" s="55">
        <f t="shared" si="2"/>
        <v>147.58268831765918</v>
      </c>
      <c r="H11" s="59"/>
      <c r="I11" s="56" t="str">
        <f t="shared" si="3"/>
        <v>Jan</v>
      </c>
      <c r="J11" s="56">
        <f t="shared" si="4"/>
        <v>2014</v>
      </c>
      <c r="K11" s="60">
        <f t="shared" si="0"/>
        <v>93025.861896424482</v>
      </c>
      <c r="L11" s="60">
        <f t="shared" si="0"/>
        <v>150413.33333333334</v>
      </c>
      <c r="M11" s="58">
        <f t="shared" si="5"/>
        <v>612.01</v>
      </c>
      <c r="N11" s="58">
        <f t="shared" si="1"/>
        <v>630.33044699791776</v>
      </c>
      <c r="O11" s="59"/>
      <c r="P11" s="8" t="s">
        <v>8</v>
      </c>
      <c r="Q11" s="8">
        <v>0.97788034406222701</v>
      </c>
      <c r="R11"/>
      <c r="S11"/>
      <c r="T11"/>
      <c r="U11"/>
      <c r="V11"/>
      <c r="W11"/>
      <c r="X11"/>
      <c r="Y11" s="15"/>
      <c r="Z11" s="15"/>
      <c r="AA11" s="15"/>
      <c r="AB11" s="15"/>
      <c r="AC11" s="15"/>
      <c r="AD11" s="15"/>
      <c r="AE11" s="62"/>
      <c r="AF11" s="62"/>
      <c r="AG11" s="62"/>
      <c r="AH11" s="62"/>
    </row>
    <row r="12" spans="1:34" ht="15" x14ac:dyDescent="0.25">
      <c r="A12" s="55"/>
      <c r="B12" s="43" t="s">
        <v>55</v>
      </c>
      <c r="C12" s="56">
        <v>2012</v>
      </c>
      <c r="D12" s="67">
        <v>92416.78868839475</v>
      </c>
      <c r="E12" s="67">
        <v>154699.16666666669</v>
      </c>
      <c r="F12" s="58">
        <v>145.22036595231657</v>
      </c>
      <c r="G12" s="55">
        <f t="shared" si="2"/>
        <v>142.67490838285187</v>
      </c>
      <c r="H12" s="59"/>
      <c r="I12" s="56" t="str">
        <f t="shared" si="3"/>
        <v>Dec</v>
      </c>
      <c r="J12" s="56">
        <f t="shared" si="4"/>
        <v>2012</v>
      </c>
      <c r="K12" s="60">
        <f t="shared" si="0"/>
        <v>92416.78868839475</v>
      </c>
      <c r="L12" s="60">
        <f t="shared" si="0"/>
        <v>154699.16666666669</v>
      </c>
      <c r="M12" s="58">
        <f t="shared" si="5"/>
        <v>636.3900000000001</v>
      </c>
      <c r="N12" s="58">
        <f t="shared" si="1"/>
        <v>647.7438095870707</v>
      </c>
      <c r="O12" s="59"/>
      <c r="P12" s="8" t="s">
        <v>9</v>
      </c>
      <c r="Q12" s="8">
        <v>0.97677436126533834</v>
      </c>
      <c r="R12"/>
      <c r="S12"/>
      <c r="T12"/>
      <c r="U12"/>
      <c r="V12"/>
      <c r="W12"/>
      <c r="X12"/>
      <c r="Y12" s="15"/>
      <c r="Z12" s="15"/>
      <c r="AA12" s="15"/>
      <c r="AB12" s="15"/>
      <c r="AC12" s="15"/>
      <c r="AD12" s="15"/>
      <c r="AE12" s="62"/>
      <c r="AF12" s="62"/>
      <c r="AG12" s="62"/>
      <c r="AH12" s="62"/>
    </row>
    <row r="13" spans="1:34" ht="15" x14ac:dyDescent="0.25">
      <c r="A13" s="55"/>
      <c r="B13" s="43" t="s">
        <v>62</v>
      </c>
      <c r="C13" s="56">
        <v>2013</v>
      </c>
      <c r="D13" s="67">
        <v>88436.640394308517</v>
      </c>
      <c r="E13" s="67">
        <v>153626.66666666669</v>
      </c>
      <c r="F13" s="58">
        <v>139.26591350557229</v>
      </c>
      <c r="G13" s="55">
        <f t="shared" si="2"/>
        <v>137.98221001624623</v>
      </c>
      <c r="H13" s="59"/>
      <c r="I13" s="56" t="str">
        <f t="shared" si="3"/>
        <v>Mar</v>
      </c>
      <c r="J13" s="56">
        <f t="shared" si="4"/>
        <v>2013</v>
      </c>
      <c r="K13" s="60">
        <f t="shared" si="0"/>
        <v>88436.640394308517</v>
      </c>
      <c r="L13" s="60">
        <f t="shared" si="0"/>
        <v>153626.66666666669</v>
      </c>
      <c r="M13" s="58">
        <f t="shared" si="5"/>
        <v>635.02</v>
      </c>
      <c r="N13" s="58">
        <f t="shared" si="1"/>
        <v>640.92784413219545</v>
      </c>
      <c r="O13" s="59"/>
      <c r="P13" s="8" t="s">
        <v>10</v>
      </c>
      <c r="Q13" s="8">
        <v>2.302958698938316</v>
      </c>
      <c r="R13"/>
      <c r="S13"/>
      <c r="T13"/>
      <c r="U13"/>
      <c r="V13"/>
      <c r="W13"/>
      <c r="X13"/>
      <c r="Y13" s="15"/>
      <c r="Z13" s="15"/>
      <c r="AA13" s="15"/>
      <c r="AB13" s="15"/>
      <c r="AC13" s="15"/>
      <c r="AD13" s="15"/>
      <c r="AE13" s="62"/>
      <c r="AF13" s="62"/>
      <c r="AG13" s="62"/>
      <c r="AH13" s="62"/>
    </row>
    <row r="14" spans="1:34" ht="15.75" thickBot="1" x14ac:dyDescent="0.3">
      <c r="A14" s="55"/>
      <c r="B14" s="43" t="s">
        <v>62</v>
      </c>
      <c r="C14" s="56">
        <v>2012</v>
      </c>
      <c r="D14" s="67">
        <v>88363.348500694789</v>
      </c>
      <c r="E14" s="67">
        <v>154738.33333333334</v>
      </c>
      <c r="F14" s="58">
        <v>136.37371479388037</v>
      </c>
      <c r="G14" s="55">
        <f t="shared" si="2"/>
        <v>136.83056020181823</v>
      </c>
      <c r="H14" s="59"/>
      <c r="I14" s="56" t="str">
        <f t="shared" si="3"/>
        <v>Mar</v>
      </c>
      <c r="J14" s="56">
        <f t="shared" si="4"/>
        <v>2012</v>
      </c>
      <c r="K14" s="60">
        <f t="shared" si="0"/>
        <v>88363.348500694789</v>
      </c>
      <c r="L14" s="60">
        <f t="shared" si="0"/>
        <v>154738.33333333334</v>
      </c>
      <c r="M14" s="58">
        <f t="shared" si="5"/>
        <v>647.95000000000005</v>
      </c>
      <c r="N14" s="58">
        <f t="shared" si="1"/>
        <v>645.78664569057719</v>
      </c>
      <c r="O14" s="59"/>
      <c r="P14" s="9" t="s">
        <v>11</v>
      </c>
      <c r="Q14" s="9">
        <v>43</v>
      </c>
      <c r="R14"/>
      <c r="S14"/>
      <c r="T14"/>
      <c r="U14"/>
      <c r="V14"/>
      <c r="W14"/>
      <c r="X14"/>
      <c r="Y14" s="15"/>
      <c r="Z14" s="15"/>
      <c r="AA14" s="15"/>
      <c r="AB14" s="15"/>
      <c r="AC14" s="15"/>
      <c r="AD14" s="15"/>
      <c r="AE14" s="62"/>
      <c r="AF14" s="62"/>
      <c r="AG14" s="62"/>
      <c r="AH14" s="62"/>
    </row>
    <row r="15" spans="1:34" ht="15" x14ac:dyDescent="0.25">
      <c r="A15" s="55"/>
      <c r="B15" s="43" t="s">
        <v>57</v>
      </c>
      <c r="C15" s="56">
        <v>2012</v>
      </c>
      <c r="D15" s="67">
        <v>87972.016684343864</v>
      </c>
      <c r="E15" s="67">
        <v>154231.66666666669</v>
      </c>
      <c r="F15" s="58">
        <v>135.91869582279196</v>
      </c>
      <c r="G15" s="55">
        <f t="shared" si="2"/>
        <v>136.74691910196071</v>
      </c>
      <c r="H15" s="59"/>
      <c r="I15" s="56" t="str">
        <f t="shared" si="3"/>
        <v>Nov</v>
      </c>
      <c r="J15" s="56">
        <f t="shared" si="4"/>
        <v>2012</v>
      </c>
      <c r="K15" s="60">
        <f t="shared" si="0"/>
        <v>87972.016684343864</v>
      </c>
      <c r="L15" s="60">
        <f t="shared" si="0"/>
        <v>154231.66666666669</v>
      </c>
      <c r="M15" s="58">
        <f t="shared" si="5"/>
        <v>647.24</v>
      </c>
      <c r="N15" s="58">
        <f t="shared" si="1"/>
        <v>643.31991727543425</v>
      </c>
      <c r="O15" s="59"/>
      <c r="P15"/>
      <c r="Q15"/>
      <c r="R15"/>
      <c r="S15"/>
      <c r="T15"/>
      <c r="U15"/>
      <c r="V15"/>
      <c r="W15"/>
      <c r="X15"/>
      <c r="Y15" s="15"/>
      <c r="Z15" s="15"/>
      <c r="AA15" s="15"/>
      <c r="AB15" s="15"/>
      <c r="AC15" s="15"/>
      <c r="AD15" s="15"/>
      <c r="AE15" s="62"/>
      <c r="AF15" s="62"/>
      <c r="AG15" s="62"/>
      <c r="AH15" s="62"/>
    </row>
    <row r="16" spans="1:34" ht="15.75" thickBot="1" x14ac:dyDescent="0.3">
      <c r="A16" s="55"/>
      <c r="B16" s="43" t="s">
        <v>60</v>
      </c>
      <c r="C16" s="56">
        <v>2012</v>
      </c>
      <c r="D16" s="67">
        <v>85815.415495492867</v>
      </c>
      <c r="E16" s="67">
        <v>155043.33333333334</v>
      </c>
      <c r="F16" s="58">
        <v>131.60460609365995</v>
      </c>
      <c r="G16" s="55">
        <f t="shared" si="2"/>
        <v>132.89290844966808</v>
      </c>
      <c r="H16" s="59"/>
      <c r="I16" s="56" t="str">
        <f t="shared" si="3"/>
        <v>Feb</v>
      </c>
      <c r="J16" s="56">
        <f t="shared" si="4"/>
        <v>2012</v>
      </c>
      <c r="K16" s="60">
        <f t="shared" si="0"/>
        <v>85815.415495492867</v>
      </c>
      <c r="L16" s="60">
        <f t="shared" si="0"/>
        <v>155043.33333333334</v>
      </c>
      <c r="M16" s="58">
        <f t="shared" si="5"/>
        <v>652.07000000000016</v>
      </c>
      <c r="N16" s="58">
        <f t="shared" si="1"/>
        <v>645.74864450343966</v>
      </c>
      <c r="O16" s="59"/>
      <c r="P16" t="s">
        <v>12</v>
      </c>
      <c r="Q16"/>
      <c r="R16"/>
      <c r="S16"/>
      <c r="T16"/>
      <c r="U16"/>
      <c r="V16"/>
      <c r="W16"/>
      <c r="X16"/>
      <c r="Y16" s="15"/>
      <c r="Z16" s="15"/>
      <c r="AA16" s="15"/>
      <c r="AB16" s="15"/>
      <c r="AC16" s="15"/>
      <c r="AD16" s="15"/>
      <c r="AE16" s="62"/>
      <c r="AF16" s="62"/>
      <c r="AG16" s="62"/>
      <c r="AH16" s="62"/>
    </row>
    <row r="17" spans="1:34" ht="15" x14ac:dyDescent="0.25">
      <c r="A17" s="55"/>
      <c r="B17" s="43" t="s">
        <v>60</v>
      </c>
      <c r="C17" s="56">
        <v>2011</v>
      </c>
      <c r="D17" s="67">
        <v>85344.081769224707</v>
      </c>
      <c r="E17" s="67">
        <v>153400.83333333334</v>
      </c>
      <c r="F17" s="58">
        <v>131.92982078749822</v>
      </c>
      <c r="G17" s="55">
        <f t="shared" si="2"/>
        <v>133.7640421196019</v>
      </c>
      <c r="H17" s="59"/>
      <c r="I17" s="56" t="str">
        <f t="shared" si="3"/>
        <v>Feb</v>
      </c>
      <c r="J17" s="56">
        <f t="shared" si="4"/>
        <v>2011</v>
      </c>
      <c r="K17" s="60">
        <f t="shared" si="0"/>
        <v>85344.081769224707</v>
      </c>
      <c r="L17" s="60">
        <f t="shared" si="0"/>
        <v>153400.83333333334</v>
      </c>
      <c r="M17" s="58">
        <f t="shared" si="5"/>
        <v>646.88999999999987</v>
      </c>
      <c r="N17" s="58">
        <f t="shared" si="1"/>
        <v>638.01960838561047</v>
      </c>
      <c r="O17" s="59"/>
      <c r="P17" s="10"/>
      <c r="Q17" s="10" t="s">
        <v>13</v>
      </c>
      <c r="R17" s="10" t="s">
        <v>14</v>
      </c>
      <c r="S17" s="10" t="s">
        <v>15</v>
      </c>
      <c r="T17" s="10" t="s">
        <v>16</v>
      </c>
      <c r="U17" s="10" t="s">
        <v>17</v>
      </c>
      <c r="V17"/>
      <c r="W17"/>
      <c r="X17"/>
      <c r="Y17" s="63"/>
      <c r="Z17" s="63"/>
      <c r="AA17" s="63"/>
      <c r="AB17" s="15"/>
      <c r="AC17" s="15"/>
      <c r="AD17" s="15"/>
      <c r="AE17" s="63"/>
      <c r="AF17" s="62"/>
      <c r="AG17" s="62"/>
      <c r="AH17" s="62"/>
    </row>
    <row r="18" spans="1:34" ht="15" x14ac:dyDescent="0.25">
      <c r="A18" s="55"/>
      <c r="B18" s="43" t="s">
        <v>63</v>
      </c>
      <c r="C18" s="56">
        <v>2014</v>
      </c>
      <c r="D18" s="67">
        <v>84570.343090575523</v>
      </c>
      <c r="E18" s="67">
        <v>149898.33333333334</v>
      </c>
      <c r="F18" s="58">
        <v>137.75690751181043</v>
      </c>
      <c r="G18" s="55">
        <f t="shared" si="2"/>
        <v>135.95311613519576</v>
      </c>
      <c r="H18" s="59"/>
      <c r="I18" s="56" t="str">
        <f t="shared" si="3"/>
        <v>May</v>
      </c>
      <c r="J18" s="56">
        <f t="shared" si="4"/>
        <v>2014</v>
      </c>
      <c r="K18" s="60">
        <f t="shared" si="0"/>
        <v>84570.343090575523</v>
      </c>
      <c r="L18" s="60">
        <f t="shared" si="0"/>
        <v>149898.33333333334</v>
      </c>
      <c r="M18" s="58">
        <f t="shared" si="5"/>
        <v>613.90999999999985</v>
      </c>
      <c r="N18" s="58">
        <f t="shared" si="1"/>
        <v>622.05520178350525</v>
      </c>
      <c r="O18" s="59"/>
      <c r="P18" s="8" t="s">
        <v>18</v>
      </c>
      <c r="Q18" s="8">
        <v>2</v>
      </c>
      <c r="R18" s="8">
        <v>9378.6351129692575</v>
      </c>
      <c r="S18" s="8">
        <v>4689.3175564846288</v>
      </c>
      <c r="T18" s="8">
        <v>884.17319583378617</v>
      </c>
      <c r="U18" s="8">
        <v>7.8626211132081583E-34</v>
      </c>
      <c r="V18"/>
      <c r="W18"/>
      <c r="X18"/>
      <c r="Y18" s="8"/>
      <c r="Z18" s="8"/>
      <c r="AA18" s="8"/>
      <c r="AB18" s="15"/>
      <c r="AC18" s="15"/>
      <c r="AD18" s="15"/>
      <c r="AE18" s="8"/>
      <c r="AF18" s="62"/>
      <c r="AG18" s="62"/>
      <c r="AH18" s="62"/>
    </row>
    <row r="19" spans="1:34" ht="15" x14ac:dyDescent="0.25">
      <c r="A19" s="55"/>
      <c r="B19" s="43" t="s">
        <v>61</v>
      </c>
      <c r="C19" s="56">
        <v>2012</v>
      </c>
      <c r="D19" s="67">
        <v>84167.518808303153</v>
      </c>
      <c r="E19" s="67">
        <v>155070.83333333334</v>
      </c>
      <c r="F19" s="58">
        <v>130.82695081728943</v>
      </c>
      <c r="G19" s="55">
        <f t="shared" si="2"/>
        <v>130.50603121240974</v>
      </c>
      <c r="H19" s="59"/>
      <c r="I19" s="56" t="str">
        <f t="shared" si="3"/>
        <v>Jan</v>
      </c>
      <c r="J19" s="56">
        <f t="shared" si="4"/>
        <v>2012</v>
      </c>
      <c r="K19" s="60">
        <f t="shared" si="0"/>
        <v>84167.518808303153</v>
      </c>
      <c r="L19" s="60">
        <f t="shared" si="0"/>
        <v>155070.83333333334</v>
      </c>
      <c r="M19" s="58">
        <f t="shared" si="5"/>
        <v>643.35</v>
      </c>
      <c r="N19" s="58">
        <f t="shared" si="1"/>
        <v>644.93202364964509</v>
      </c>
      <c r="O19" s="59"/>
      <c r="P19" s="8" t="s">
        <v>19</v>
      </c>
      <c r="Q19" s="8">
        <v>40</v>
      </c>
      <c r="R19" s="8">
        <v>212.14475076062649</v>
      </c>
      <c r="S19" s="8">
        <v>5.303618769015662</v>
      </c>
      <c r="T19" s="8"/>
      <c r="U19" s="8"/>
      <c r="V19"/>
      <c r="W19"/>
      <c r="X19"/>
      <c r="Y19" s="8"/>
      <c r="Z19" s="8"/>
      <c r="AA19" s="8"/>
      <c r="AB19" s="15"/>
      <c r="AC19" s="15"/>
      <c r="AD19" s="15"/>
      <c r="AE19" s="8"/>
      <c r="AF19" s="62"/>
      <c r="AG19" s="62"/>
      <c r="AH19" s="62"/>
    </row>
    <row r="20" spans="1:34" ht="15.75" thickBot="1" x14ac:dyDescent="0.3">
      <c r="A20" s="55"/>
      <c r="B20" s="43" t="s">
        <v>62</v>
      </c>
      <c r="C20" s="56">
        <v>2011</v>
      </c>
      <c r="D20" s="67">
        <v>84075.371014169563</v>
      </c>
      <c r="E20" s="67">
        <v>155007.5</v>
      </c>
      <c r="F20" s="58">
        <v>129.93242000737101</v>
      </c>
      <c r="G20" s="55">
        <f t="shared" si="2"/>
        <v>130.43363740748285</v>
      </c>
      <c r="H20" s="59"/>
      <c r="I20" s="56" t="str">
        <f t="shared" si="3"/>
        <v>Mar</v>
      </c>
      <c r="J20" s="56">
        <f t="shared" si="4"/>
        <v>2011</v>
      </c>
      <c r="K20" s="60">
        <f t="shared" si="0"/>
        <v>84075.371014169563</v>
      </c>
      <c r="L20" s="60">
        <f t="shared" si="0"/>
        <v>155007.5</v>
      </c>
      <c r="M20" s="58">
        <f t="shared" si="5"/>
        <v>647.07000000000005</v>
      </c>
      <c r="N20" s="58">
        <f t="shared" si="1"/>
        <v>644.58350380517902</v>
      </c>
      <c r="O20" s="59"/>
      <c r="P20" s="9" t="s">
        <v>20</v>
      </c>
      <c r="Q20" s="9">
        <v>42</v>
      </c>
      <c r="R20" s="9">
        <v>9590.7798637298838</v>
      </c>
      <c r="S20" s="9"/>
      <c r="T20" s="9"/>
      <c r="U20" s="9"/>
      <c r="V20"/>
      <c r="W20"/>
      <c r="X20"/>
      <c r="Y20" s="8"/>
      <c r="Z20" s="8"/>
      <c r="AA20" s="8"/>
      <c r="AB20" s="15"/>
      <c r="AC20" s="15"/>
      <c r="AD20" s="15"/>
      <c r="AE20" s="8"/>
      <c r="AF20" s="62"/>
      <c r="AG20" s="62"/>
      <c r="AH20" s="62"/>
    </row>
    <row r="21" spans="1:34" ht="15.75" thickBot="1" x14ac:dyDescent="0.3">
      <c r="A21" s="55"/>
      <c r="B21" s="43" t="s">
        <v>59</v>
      </c>
      <c r="C21" s="56">
        <v>2013</v>
      </c>
      <c r="D21" s="67">
        <v>83883.457885264492</v>
      </c>
      <c r="E21" s="67">
        <v>153191.66666666669</v>
      </c>
      <c r="F21" s="58">
        <v>134.13841510396497</v>
      </c>
      <c r="G21" s="55">
        <f t="shared" si="2"/>
        <v>131.8682991021445</v>
      </c>
      <c r="H21" s="59"/>
      <c r="I21" s="56" t="str">
        <f t="shared" si="3"/>
        <v>Apr</v>
      </c>
      <c r="J21" s="56">
        <f t="shared" si="4"/>
        <v>2013</v>
      </c>
      <c r="K21" s="60">
        <f t="shared" si="0"/>
        <v>83883.457885264492</v>
      </c>
      <c r="L21" s="60">
        <f t="shared" si="0"/>
        <v>153191.66666666669</v>
      </c>
      <c r="M21" s="58">
        <f t="shared" si="5"/>
        <v>625.35</v>
      </c>
      <c r="N21" s="58">
        <f t="shared" si="1"/>
        <v>636.11541558057706</v>
      </c>
      <c r="O21" s="59"/>
      <c r="P21"/>
      <c r="Q21"/>
      <c r="R21"/>
      <c r="S21"/>
      <c r="T21"/>
      <c r="U21"/>
      <c r="V21"/>
      <c r="W21"/>
      <c r="X21"/>
      <c r="Y21" s="15"/>
      <c r="Z21" s="15"/>
      <c r="AA21" s="15"/>
      <c r="AB21" s="15"/>
      <c r="AC21" s="15"/>
      <c r="AD21" s="15"/>
      <c r="AE21" s="62"/>
      <c r="AF21" s="62"/>
      <c r="AG21" s="62"/>
      <c r="AH21" s="62"/>
    </row>
    <row r="22" spans="1:34" ht="13.5" x14ac:dyDescent="0.25">
      <c r="A22" s="55"/>
      <c r="B22" s="43" t="s">
        <v>59</v>
      </c>
      <c r="C22" s="56">
        <v>2014</v>
      </c>
      <c r="D22" s="67">
        <v>83669.724765159262</v>
      </c>
      <c r="E22" s="67">
        <v>148227.5</v>
      </c>
      <c r="F22" s="58">
        <v>134.08394859883538</v>
      </c>
      <c r="G22" s="55">
        <f t="shared" si="2"/>
        <v>136.23587829372511</v>
      </c>
      <c r="H22" s="59"/>
      <c r="I22" s="56" t="str">
        <f t="shared" si="3"/>
        <v>Apr</v>
      </c>
      <c r="J22" s="56">
        <f t="shared" si="4"/>
        <v>2014</v>
      </c>
      <c r="K22" s="60">
        <f t="shared" si="0"/>
        <v>83669.724765159262</v>
      </c>
      <c r="L22" s="60">
        <f t="shared" si="0"/>
        <v>148227.5</v>
      </c>
      <c r="M22" s="58">
        <f t="shared" si="5"/>
        <v>624.01</v>
      </c>
      <c r="N22" s="58">
        <f t="shared" si="1"/>
        <v>614.15337731201021</v>
      </c>
      <c r="O22" s="59"/>
      <c r="P22" s="10"/>
      <c r="Q22" s="10" t="s">
        <v>21</v>
      </c>
      <c r="R22" s="10" t="s">
        <v>10</v>
      </c>
      <c r="S22" s="10" t="s">
        <v>22</v>
      </c>
      <c r="T22" s="10" t="s">
        <v>23</v>
      </c>
      <c r="U22" s="10" t="s">
        <v>24</v>
      </c>
      <c r="V22" s="10" t="s">
        <v>25</v>
      </c>
      <c r="W22" s="10" t="s">
        <v>26</v>
      </c>
      <c r="X22" s="10" t="s">
        <v>27</v>
      </c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1:34" ht="15" x14ac:dyDescent="0.25">
      <c r="A23" s="55"/>
      <c r="B23" s="43" t="s">
        <v>59</v>
      </c>
      <c r="C23" s="56">
        <v>2012</v>
      </c>
      <c r="D23" s="67">
        <v>82420.497814804985</v>
      </c>
      <c r="E23" s="67">
        <v>154955.83333333334</v>
      </c>
      <c r="F23" s="58">
        <v>129.15131989094598</v>
      </c>
      <c r="G23" s="55">
        <f t="shared" si="2"/>
        <v>128.11130074800249</v>
      </c>
      <c r="H23" s="59"/>
      <c r="I23" s="56" t="str">
        <f t="shared" si="3"/>
        <v>Apr</v>
      </c>
      <c r="J23" s="56">
        <f t="shared" si="4"/>
        <v>2012</v>
      </c>
      <c r="K23" s="60">
        <f t="shared" si="0"/>
        <v>82420.497814804985</v>
      </c>
      <c r="L23" s="60">
        <f t="shared" si="0"/>
        <v>154955.83333333334</v>
      </c>
      <c r="M23" s="58">
        <f t="shared" si="5"/>
        <v>638.16999999999985</v>
      </c>
      <c r="N23" s="58">
        <f t="shared" si="1"/>
        <v>643.35072186120226</v>
      </c>
      <c r="O23" s="59"/>
      <c r="P23" s="8" t="s">
        <v>28</v>
      </c>
      <c r="Q23" s="8">
        <v>155.91732906562231</v>
      </c>
      <c r="R23" s="8">
        <v>33.807832819583432</v>
      </c>
      <c r="S23" s="8">
        <v>4.611869973969644</v>
      </c>
      <c r="T23" s="8">
        <v>4.0416828207603078E-5</v>
      </c>
      <c r="U23" s="8">
        <v>87.589150154373485</v>
      </c>
      <c r="V23" s="8">
        <v>224.24550797687112</v>
      </c>
      <c r="W23" s="8">
        <v>87.589150154373485</v>
      </c>
      <c r="X23" s="8">
        <v>224.24550797687112</v>
      </c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5" x14ac:dyDescent="0.25">
      <c r="A24" s="55"/>
      <c r="B24" s="43" t="s">
        <v>60</v>
      </c>
      <c r="C24" s="56">
        <v>2010</v>
      </c>
      <c r="D24" s="67">
        <v>82414.921840928233</v>
      </c>
      <c r="E24" s="67">
        <v>152868.33333333334</v>
      </c>
      <c r="F24" s="58">
        <v>127.16585943453568</v>
      </c>
      <c r="G24" s="55">
        <f t="shared" si="2"/>
        <v>130.06870889822414</v>
      </c>
      <c r="H24" s="59"/>
      <c r="I24" s="56" t="str">
        <f t="shared" si="3"/>
        <v>Feb</v>
      </c>
      <c r="J24" s="56">
        <f t="shared" si="4"/>
        <v>2010</v>
      </c>
      <c r="K24" s="60">
        <f t="shared" si="0"/>
        <v>82414.921840928233</v>
      </c>
      <c r="L24" s="60">
        <f t="shared" si="0"/>
        <v>152868.33333333334</v>
      </c>
      <c r="M24" s="58">
        <f t="shared" si="5"/>
        <v>648.09</v>
      </c>
      <c r="N24" s="58">
        <f t="shared" si="1"/>
        <v>633.62604687201178</v>
      </c>
      <c r="O24" s="59"/>
      <c r="P24" s="8">
        <v>116354.16665800936</v>
      </c>
      <c r="Q24" s="8">
        <v>1.4327268196843784E-3</v>
      </c>
      <c r="R24" s="8">
        <v>3.5983290128720986E-5</v>
      </c>
      <c r="S24" s="8">
        <v>39.816448539284927</v>
      </c>
      <c r="T24" s="8">
        <v>8.4257882438511491E-34</v>
      </c>
      <c r="U24" s="8">
        <v>1.3600018775429697E-3</v>
      </c>
      <c r="V24" s="8">
        <v>1.505451761825787E-3</v>
      </c>
      <c r="W24" s="8">
        <v>1.3600018775429697E-3</v>
      </c>
      <c r="X24" s="8">
        <v>1.505451761825787E-3</v>
      </c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ht="15.75" thickBot="1" x14ac:dyDescent="0.3">
      <c r="A25" s="55"/>
      <c r="B25" s="43" t="s">
        <v>61</v>
      </c>
      <c r="C25" s="56">
        <v>2010</v>
      </c>
      <c r="D25" s="67">
        <v>81905.538518860034</v>
      </c>
      <c r="E25" s="67">
        <v>152391.66666666669</v>
      </c>
      <c r="F25" s="58">
        <v>128.27805562859831</v>
      </c>
      <c r="G25" s="55">
        <f t="shared" si="2"/>
        <v>129.78768701370942</v>
      </c>
      <c r="H25" s="59"/>
      <c r="I25" s="56" t="str">
        <f t="shared" si="3"/>
        <v>Jan</v>
      </c>
      <c r="J25" s="56">
        <f t="shared" si="4"/>
        <v>2010</v>
      </c>
      <c r="K25" s="60">
        <f t="shared" si="0"/>
        <v>81905.538518860034</v>
      </c>
      <c r="L25" s="60">
        <f t="shared" si="0"/>
        <v>152391.66666666669</v>
      </c>
      <c r="M25" s="58">
        <f t="shared" si="5"/>
        <v>638.50000000000011</v>
      </c>
      <c r="N25" s="58">
        <f t="shared" si="1"/>
        <v>631.07325820675419</v>
      </c>
      <c r="O25" s="59"/>
      <c r="P25" s="9">
        <v>152965.83333333334</v>
      </c>
      <c r="Q25" s="9">
        <v>-9.4150754373210856E-4</v>
      </c>
      <c r="R25" s="9">
        <v>2.156397730262037E-4</v>
      </c>
      <c r="S25" s="9">
        <v>-4.3661126633522294</v>
      </c>
      <c r="T25" s="9">
        <v>8.6912194884576424E-5</v>
      </c>
      <c r="U25" s="9">
        <v>-1.3773317821665996E-3</v>
      </c>
      <c r="V25" s="9">
        <v>-5.0568330529761763E-4</v>
      </c>
      <c r="W25" s="9">
        <v>-1.3773317821665996E-3</v>
      </c>
      <c r="X25" s="9">
        <v>-5.0568330529761763E-4</v>
      </c>
      <c r="Y25" s="15"/>
      <c r="Z25" s="15"/>
      <c r="AA25" s="15"/>
      <c r="AB25" s="15"/>
      <c r="AC25" s="15"/>
      <c r="AD25" s="15"/>
      <c r="AE25" s="62"/>
      <c r="AF25" s="62"/>
      <c r="AG25" s="62"/>
      <c r="AH25" s="62"/>
    </row>
    <row r="26" spans="1:34" ht="15" x14ac:dyDescent="0.25">
      <c r="A26" s="55"/>
      <c r="B26" s="43" t="s">
        <v>57</v>
      </c>
      <c r="C26" s="56">
        <v>2011</v>
      </c>
      <c r="D26" s="67">
        <v>81672.665996655225</v>
      </c>
      <c r="E26" s="67">
        <v>153938.33333333334</v>
      </c>
      <c r="F26" s="58">
        <v>126.09838965655672</v>
      </c>
      <c r="G26" s="55">
        <f t="shared" si="2"/>
        <v>127.99784597127336</v>
      </c>
      <c r="H26" s="59"/>
      <c r="I26" s="56" t="str">
        <f t="shared" si="3"/>
        <v>Nov</v>
      </c>
      <c r="J26" s="56">
        <f t="shared" si="4"/>
        <v>2011</v>
      </c>
      <c r="K26" s="60">
        <f t="shared" si="0"/>
        <v>81672.665996655225</v>
      </c>
      <c r="L26" s="60">
        <f t="shared" si="0"/>
        <v>153938.33333333334</v>
      </c>
      <c r="M26" s="58">
        <f t="shared" si="5"/>
        <v>647.69000000000005</v>
      </c>
      <c r="N26" s="58">
        <f t="shared" si="1"/>
        <v>638.07844090583421</v>
      </c>
      <c r="O26" s="59"/>
      <c r="P26"/>
      <c r="Q26"/>
      <c r="R26"/>
      <c r="S26"/>
      <c r="T26"/>
      <c r="U26"/>
      <c r="V26"/>
      <c r="W26"/>
      <c r="X26"/>
      <c r="Y26" s="15"/>
      <c r="Z26" s="15"/>
      <c r="AA26" s="15"/>
      <c r="AB26" s="15"/>
      <c r="AC26" s="15"/>
      <c r="AD26" s="15"/>
      <c r="AE26" s="62"/>
      <c r="AF26" s="62"/>
      <c r="AG26" s="62"/>
      <c r="AH26" s="62"/>
    </row>
    <row r="27" spans="1:34" ht="15" x14ac:dyDescent="0.25">
      <c r="A27" s="55"/>
      <c r="B27" s="43" t="s">
        <v>56</v>
      </c>
      <c r="C27" s="56">
        <v>2012</v>
      </c>
      <c r="D27" s="67">
        <v>80683.349695594894</v>
      </c>
      <c r="E27" s="67">
        <v>153380</v>
      </c>
      <c r="F27" s="58">
        <v>128.73290737230937</v>
      </c>
      <c r="G27" s="55">
        <f t="shared" si="2"/>
        <v>127.10610101884376</v>
      </c>
      <c r="H27" s="59"/>
      <c r="I27" s="56" t="str">
        <f t="shared" si="3"/>
        <v>Jun</v>
      </c>
      <c r="J27" s="56">
        <f t="shared" si="4"/>
        <v>2012</v>
      </c>
      <c r="K27" s="60">
        <f t="shared" si="0"/>
        <v>80683.349695594894</v>
      </c>
      <c r="L27" s="60">
        <f t="shared" si="0"/>
        <v>153380</v>
      </c>
      <c r="M27" s="58">
        <f t="shared" si="5"/>
        <v>626.75</v>
      </c>
      <c r="N27" s="58">
        <f t="shared" si="1"/>
        <v>634.77165178431062</v>
      </c>
      <c r="O27" s="59"/>
      <c r="P27"/>
      <c r="Q27"/>
      <c r="R27"/>
      <c r="S27"/>
      <c r="T27"/>
      <c r="U27"/>
      <c r="V27"/>
      <c r="W27"/>
      <c r="X27"/>
      <c r="Y27" s="15"/>
      <c r="Z27" s="15"/>
      <c r="AA27" s="15"/>
      <c r="AB27" s="15"/>
      <c r="AC27" s="15"/>
      <c r="AD27" s="15"/>
      <c r="AE27" s="62"/>
      <c r="AF27" s="62"/>
      <c r="AG27" s="62"/>
      <c r="AH27" s="62"/>
    </row>
    <row r="28" spans="1:34" ht="14.4" x14ac:dyDescent="0.3">
      <c r="A28" s="55"/>
      <c r="B28" s="43" t="s">
        <v>55</v>
      </c>
      <c r="C28" s="56">
        <v>2011</v>
      </c>
      <c r="D28" s="67">
        <v>80564.515334436393</v>
      </c>
      <c r="E28" s="67">
        <v>154179.16666666669</v>
      </c>
      <c r="F28" s="58">
        <v>122.57259514124328</v>
      </c>
      <c r="G28" s="55">
        <f t="shared" si="2"/>
        <v>126.18342239714596</v>
      </c>
      <c r="H28" s="59"/>
      <c r="I28" s="56" t="str">
        <f t="shared" si="3"/>
        <v>Dec</v>
      </c>
      <c r="J28" s="56">
        <f t="shared" si="4"/>
        <v>2011</v>
      </c>
      <c r="K28" s="60">
        <f t="shared" si="0"/>
        <v>80564.515334436393</v>
      </c>
      <c r="L28" s="60">
        <f t="shared" si="0"/>
        <v>154179.16666666669</v>
      </c>
      <c r="M28" s="58">
        <f t="shared" si="5"/>
        <v>657.28000000000009</v>
      </c>
      <c r="N28" s="58">
        <f t="shared" si="1"/>
        <v>638.4714711641758</v>
      </c>
      <c r="O28" s="59"/>
      <c r="P28"/>
      <c r="Q28"/>
      <c r="R28"/>
      <c r="S28"/>
      <c r="T28"/>
      <c r="U28"/>
      <c r="V28"/>
      <c r="W28"/>
      <c r="X28"/>
      <c r="Y28" s="15"/>
      <c r="Z28" s="15"/>
      <c r="AA28" s="15"/>
      <c r="AB28" s="15"/>
      <c r="AC28" s="15"/>
      <c r="AD28" s="15"/>
      <c r="AE28" s="54"/>
      <c r="AF28" s="54"/>
      <c r="AG28" s="54"/>
      <c r="AH28" s="54"/>
    </row>
    <row r="29" spans="1:34" ht="14.4" x14ac:dyDescent="0.3">
      <c r="A29" s="55"/>
      <c r="B29" s="43" t="s">
        <v>63</v>
      </c>
      <c r="C29" s="56">
        <v>2012</v>
      </c>
      <c r="D29" s="67">
        <v>79935.673052703496</v>
      </c>
      <c r="E29" s="67">
        <v>153499.16666666669</v>
      </c>
      <c r="F29" s="58">
        <v>128.49122028693236</v>
      </c>
      <c r="G29" s="55">
        <f t="shared" si="2"/>
        <v>125.92268832449355</v>
      </c>
      <c r="H29" s="59"/>
      <c r="I29" s="56" t="str">
        <f t="shared" si="3"/>
        <v>May</v>
      </c>
      <c r="J29" s="56">
        <f t="shared" si="4"/>
        <v>2012</v>
      </c>
      <c r="K29" s="60">
        <f t="shared" si="0"/>
        <v>79935.673052703496</v>
      </c>
      <c r="L29" s="60">
        <f t="shared" si="0"/>
        <v>153499.16666666669</v>
      </c>
      <c r="M29" s="58">
        <f t="shared" si="5"/>
        <v>622.11</v>
      </c>
      <c r="N29" s="58">
        <f t="shared" si="1"/>
        <v>634.799606935925</v>
      </c>
      <c r="O29" s="59"/>
      <c r="P29" t="s">
        <v>68</v>
      </c>
      <c r="Q29"/>
      <c r="R29"/>
      <c r="S29"/>
      <c r="T29"/>
      <c r="U29"/>
      <c r="V29"/>
      <c r="W29"/>
      <c r="X29"/>
      <c r="Y29" s="15"/>
      <c r="Z29" s="15"/>
      <c r="AA29" s="15"/>
      <c r="AB29" s="15"/>
      <c r="AC29" s="15"/>
      <c r="AD29" s="15"/>
      <c r="AE29" s="54"/>
      <c r="AF29" s="54"/>
      <c r="AG29" s="54"/>
      <c r="AH29" s="54"/>
    </row>
    <row r="30" spans="1:34" ht="15" thickBot="1" x14ac:dyDescent="0.35">
      <c r="A30" s="55"/>
      <c r="B30" s="43" t="s">
        <v>57</v>
      </c>
      <c r="C30" s="56">
        <v>2013</v>
      </c>
      <c r="D30" s="67">
        <v>79102.964771862549</v>
      </c>
      <c r="E30" s="67">
        <v>153368.33333333334</v>
      </c>
      <c r="F30" s="58">
        <v>124.18242793742846</v>
      </c>
      <c r="G30" s="55">
        <f t="shared" si="2"/>
        <v>124.85282540786443</v>
      </c>
      <c r="H30" s="59"/>
      <c r="I30" s="56" t="str">
        <f t="shared" si="3"/>
        <v>Nov</v>
      </c>
      <c r="J30" s="56">
        <f t="shared" si="4"/>
        <v>2013</v>
      </c>
      <c r="K30" s="60">
        <f t="shared" si="0"/>
        <v>79102.964771862549</v>
      </c>
      <c r="L30" s="60">
        <f t="shared" si="0"/>
        <v>153368.33333333334</v>
      </c>
      <c r="M30" s="58">
        <f t="shared" si="5"/>
        <v>636.99</v>
      </c>
      <c r="N30" s="58">
        <f t="shared" si="1"/>
        <v>633.56968105008445</v>
      </c>
      <c r="O30" s="59"/>
      <c r="P30"/>
      <c r="Q30"/>
      <c r="R30"/>
      <c r="S30"/>
      <c r="T30"/>
      <c r="U30"/>
      <c r="V30"/>
      <c r="W30"/>
      <c r="X30"/>
      <c r="Y30" s="15"/>
      <c r="Z30" s="15"/>
      <c r="AA30" s="15"/>
      <c r="AB30" s="15"/>
      <c r="AC30" s="15"/>
      <c r="AD30" s="15"/>
      <c r="AE30" s="54"/>
      <c r="AF30" s="54"/>
      <c r="AG30" s="54"/>
      <c r="AH30" s="54"/>
    </row>
    <row r="31" spans="1:34" ht="14.4" x14ac:dyDescent="0.3">
      <c r="A31" s="55"/>
      <c r="B31" s="43" t="s">
        <v>55</v>
      </c>
      <c r="C31" s="56">
        <v>2009</v>
      </c>
      <c r="D31" s="67">
        <v>78024.059628624367</v>
      </c>
      <c r="E31" s="67">
        <v>154415</v>
      </c>
      <c r="F31" s="58">
        <v>118.61365100125323</v>
      </c>
      <c r="G31" s="55">
        <f t="shared" si="2"/>
        <v>122.32160451081202</v>
      </c>
      <c r="H31" s="59"/>
      <c r="I31" s="56" t="str">
        <f t="shared" si="3"/>
        <v>Dec</v>
      </c>
      <c r="J31" s="56">
        <f t="shared" si="4"/>
        <v>2009</v>
      </c>
      <c r="K31" s="60">
        <f t="shared" si="0"/>
        <v>78024.059628624367</v>
      </c>
      <c r="L31" s="60">
        <f t="shared" si="0"/>
        <v>154415</v>
      </c>
      <c r="M31" s="58">
        <f t="shared" si="5"/>
        <v>657.8</v>
      </c>
      <c r="N31" s="58">
        <f t="shared" si="1"/>
        <v>637.86000797371662</v>
      </c>
      <c r="O31" s="59"/>
      <c r="P31" s="10" t="s">
        <v>69</v>
      </c>
      <c r="Q31" s="10" t="s">
        <v>70</v>
      </c>
      <c r="R31" s="10" t="s">
        <v>71</v>
      </c>
      <c r="S31"/>
      <c r="T31"/>
      <c r="U31"/>
      <c r="V31"/>
      <c r="W31"/>
      <c r="X31"/>
      <c r="Y31" s="15"/>
      <c r="Z31" s="15"/>
      <c r="AA31" s="15"/>
      <c r="AB31" s="15"/>
      <c r="AC31" s="15"/>
      <c r="AD31" s="15"/>
      <c r="AE31" s="54"/>
      <c r="AF31" s="54"/>
      <c r="AG31" s="54"/>
      <c r="AH31" s="54"/>
    </row>
    <row r="32" spans="1:34" ht="14.4" x14ac:dyDescent="0.3">
      <c r="A32" s="55"/>
      <c r="B32" s="43" t="s">
        <v>63</v>
      </c>
      <c r="C32" s="56">
        <v>2013</v>
      </c>
      <c r="D32" s="67">
        <v>77727.450636968555</v>
      </c>
      <c r="E32" s="67">
        <v>153475.83333333334</v>
      </c>
      <c r="F32" s="58">
        <v>125.39112511610078</v>
      </c>
      <c r="G32" s="55">
        <f t="shared" si="2"/>
        <v>122.78087735499562</v>
      </c>
      <c r="H32" s="59"/>
      <c r="I32" s="56" t="str">
        <f t="shared" si="3"/>
        <v>May</v>
      </c>
      <c r="J32" s="56">
        <f t="shared" si="4"/>
        <v>2013</v>
      </c>
      <c r="K32" s="60">
        <f t="shared" si="0"/>
        <v>77727.450636968555</v>
      </c>
      <c r="L32" s="60">
        <f t="shared" si="0"/>
        <v>153475.83333333334</v>
      </c>
      <c r="M32" s="58">
        <f t="shared" si="5"/>
        <v>619.88</v>
      </c>
      <c r="N32" s="58">
        <f t="shared" si="1"/>
        <v>633.0582767562056</v>
      </c>
      <c r="O32" s="59"/>
      <c r="P32" s="8">
        <v>1</v>
      </c>
      <c r="Q32" s="8">
        <v>177.18112403369318</v>
      </c>
      <c r="R32" s="8">
        <v>-0.48649080880969109</v>
      </c>
      <c r="S32"/>
      <c r="T32"/>
      <c r="U32"/>
      <c r="V32"/>
      <c r="W32"/>
      <c r="X32"/>
      <c r="Y32" s="15"/>
      <c r="Z32" s="15"/>
      <c r="AA32" s="15"/>
      <c r="AB32" s="15"/>
      <c r="AC32" s="15"/>
      <c r="AD32" s="15"/>
      <c r="AE32" s="54"/>
      <c r="AF32" s="54"/>
      <c r="AG32" s="54"/>
      <c r="AH32" s="54"/>
    </row>
    <row r="33" spans="1:34" ht="14.4" x14ac:dyDescent="0.3">
      <c r="A33" s="55"/>
      <c r="B33" s="43" t="s">
        <v>61</v>
      </c>
      <c r="C33" s="56">
        <v>2011</v>
      </c>
      <c r="D33" s="67">
        <v>77675.765903491963</v>
      </c>
      <c r="E33" s="67">
        <v>153231.66666666669</v>
      </c>
      <c r="F33" s="58">
        <v>121.70306766027194</v>
      </c>
      <c r="G33" s="55">
        <f t="shared" si="2"/>
        <v>122.93671200977002</v>
      </c>
      <c r="H33" s="59"/>
      <c r="I33" s="56" t="str">
        <f t="shared" si="3"/>
        <v>Jan</v>
      </c>
      <c r="J33" s="56">
        <f t="shared" si="4"/>
        <v>2011</v>
      </c>
      <c r="K33" s="60">
        <f t="shared" si="0"/>
        <v>77675.765903491963</v>
      </c>
      <c r="L33" s="60">
        <f t="shared" si="0"/>
        <v>153231.66666666669</v>
      </c>
      <c r="M33" s="58">
        <f t="shared" si="5"/>
        <v>638.24</v>
      </c>
      <c r="N33" s="58">
        <f t="shared" si="1"/>
        <v>631.83539427440451</v>
      </c>
      <c r="O33" s="59"/>
      <c r="P33" s="8">
        <v>2</v>
      </c>
      <c r="Q33" s="8">
        <v>167.94360216841557</v>
      </c>
      <c r="R33" s="8">
        <v>1.9436731273187888</v>
      </c>
      <c r="S33"/>
      <c r="T33"/>
      <c r="U33"/>
      <c r="V33"/>
      <c r="W33"/>
      <c r="X33"/>
      <c r="Y33" s="15"/>
      <c r="Z33" s="15"/>
      <c r="AA33" s="15"/>
      <c r="AB33" s="15"/>
      <c r="AC33" s="15"/>
      <c r="AD33" s="15"/>
      <c r="AE33" s="54"/>
      <c r="AF33" s="54"/>
      <c r="AG33" s="54"/>
      <c r="AH33" s="54"/>
    </row>
    <row r="34" spans="1:34" ht="14.4" x14ac:dyDescent="0.3">
      <c r="A34" s="55"/>
      <c r="B34" s="43" t="s">
        <v>59</v>
      </c>
      <c r="C34" s="56">
        <v>2010</v>
      </c>
      <c r="D34" s="67">
        <v>76985.367803007786</v>
      </c>
      <c r="E34" s="67">
        <v>151797.5</v>
      </c>
      <c r="F34" s="58">
        <v>121.5737600325434</v>
      </c>
      <c r="G34" s="55">
        <f t="shared" si="2"/>
        <v>123.29783887058304</v>
      </c>
      <c r="H34" s="59"/>
      <c r="I34" s="56" t="str">
        <f t="shared" si="3"/>
        <v>Apr</v>
      </c>
      <c r="J34" s="56">
        <f t="shared" si="4"/>
        <v>2010</v>
      </c>
      <c r="K34" s="60">
        <f t="shared" si="0"/>
        <v>76985.367803007786</v>
      </c>
      <c r="L34" s="60">
        <f t="shared" si="0"/>
        <v>151797.5</v>
      </c>
      <c r="M34" s="58">
        <f t="shared" si="5"/>
        <v>633.24</v>
      </c>
      <c r="N34" s="58">
        <f t="shared" si="1"/>
        <v>624.38537859381177</v>
      </c>
      <c r="O34" s="59"/>
      <c r="P34" s="8">
        <v>3</v>
      </c>
      <c r="Q34" s="8">
        <v>157.80139587080984</v>
      </c>
      <c r="R34" s="8">
        <v>-1.0116098038060954</v>
      </c>
      <c r="S34"/>
      <c r="T34"/>
      <c r="U34"/>
      <c r="V34"/>
      <c r="W34"/>
      <c r="X34"/>
      <c r="Y34" s="15"/>
      <c r="Z34" s="15"/>
      <c r="AA34" s="15"/>
      <c r="AB34" s="15"/>
      <c r="AC34" s="15"/>
      <c r="AD34" s="15"/>
      <c r="AE34" s="54"/>
      <c r="AF34" s="54"/>
      <c r="AG34" s="54"/>
      <c r="AH34" s="54"/>
    </row>
    <row r="35" spans="1:34" ht="14.4" x14ac:dyDescent="0.3">
      <c r="A35" s="55"/>
      <c r="B35" s="43" t="s">
        <v>62</v>
      </c>
      <c r="C35" s="56">
        <v>2010</v>
      </c>
      <c r="D35" s="67">
        <v>75749.339955419578</v>
      </c>
      <c r="E35" s="67">
        <v>151918.33333333334</v>
      </c>
      <c r="F35" s="58">
        <v>119.98374852362404</v>
      </c>
      <c r="G35" s="55">
        <f t="shared" si="2"/>
        <v>121.41318312859903</v>
      </c>
      <c r="H35" s="59"/>
      <c r="I35" s="56" t="str">
        <f t="shared" si="3"/>
        <v>Mar</v>
      </c>
      <c r="J35" s="56">
        <f t="shared" si="4"/>
        <v>2010</v>
      </c>
      <c r="K35" s="60">
        <f t="shared" si="0"/>
        <v>75749.339955419578</v>
      </c>
      <c r="L35" s="60">
        <f t="shared" si="0"/>
        <v>151918.33333333334</v>
      </c>
      <c r="M35" s="58">
        <f t="shared" si="5"/>
        <v>631.33000000000004</v>
      </c>
      <c r="N35" s="58">
        <f t="shared" si="1"/>
        <v>623.89715847567402</v>
      </c>
      <c r="O35" s="59"/>
      <c r="P35" s="8">
        <v>4</v>
      </c>
      <c r="Q35" s="8">
        <v>154.75740429300703</v>
      </c>
      <c r="R35" s="8">
        <v>-1.2169532991714505</v>
      </c>
      <c r="S35"/>
      <c r="T35"/>
      <c r="U35"/>
      <c r="V35"/>
      <c r="W35"/>
      <c r="X35"/>
      <c r="Y35" s="15"/>
      <c r="Z35" s="15"/>
      <c r="AA35" s="15"/>
      <c r="AB35" s="15"/>
      <c r="AC35" s="15"/>
      <c r="AD35" s="15"/>
      <c r="AE35" s="54"/>
      <c r="AF35" s="54"/>
      <c r="AG35" s="54"/>
      <c r="AH35" s="54"/>
    </row>
    <row r="36" spans="1:34" ht="14.4" x14ac:dyDescent="0.3">
      <c r="A36" s="55"/>
      <c r="B36" s="43" t="s">
        <v>57</v>
      </c>
      <c r="C36" s="56">
        <v>2009</v>
      </c>
      <c r="D36" s="67">
        <v>75700.468846125979</v>
      </c>
      <c r="E36" s="67">
        <v>155105</v>
      </c>
      <c r="F36" s="58">
        <v>115.04455683975317</v>
      </c>
      <c r="G36" s="55">
        <f t="shared" si="2"/>
        <v>118.34289347358006</v>
      </c>
      <c r="H36" s="59"/>
      <c r="I36" s="56" t="str">
        <f t="shared" si="3"/>
        <v>Nov</v>
      </c>
      <c r="J36" s="56">
        <f t="shared" si="4"/>
        <v>2009</v>
      </c>
      <c r="K36" s="60">
        <f t="shared" si="0"/>
        <v>75700.468846125979</v>
      </c>
      <c r="L36" s="60">
        <f t="shared" si="0"/>
        <v>155105</v>
      </c>
      <c r="M36" s="58">
        <f t="shared" si="5"/>
        <v>658.01</v>
      </c>
      <c r="N36" s="58">
        <f t="shared" si="1"/>
        <v>639.67059300460687</v>
      </c>
      <c r="O36" s="59"/>
      <c r="P36" s="8">
        <v>5</v>
      </c>
      <c r="Q36" s="8">
        <v>147.58268831765918</v>
      </c>
      <c r="R36" s="8">
        <v>4.4178703275009923</v>
      </c>
      <c r="S36"/>
      <c r="T36"/>
      <c r="U36"/>
      <c r="V36"/>
      <c r="W36"/>
      <c r="X36"/>
      <c r="Y36" s="15"/>
      <c r="Z36" s="15"/>
      <c r="AA36" s="15"/>
      <c r="AB36" s="15"/>
      <c r="AC36" s="15"/>
      <c r="AD36" s="15"/>
      <c r="AE36" s="54"/>
      <c r="AF36" s="54"/>
      <c r="AG36" s="54"/>
      <c r="AH36" s="54"/>
    </row>
    <row r="37" spans="1:34" ht="14.4" x14ac:dyDescent="0.3">
      <c r="A37" s="55"/>
      <c r="B37" s="43" t="s">
        <v>59</v>
      </c>
      <c r="C37" s="56">
        <v>2011</v>
      </c>
      <c r="D37" s="67">
        <v>75640.227445677971</v>
      </c>
      <c r="E37" s="67">
        <v>156505</v>
      </c>
      <c r="F37" s="58">
        <v>117.2026208523319</v>
      </c>
      <c r="G37" s="55">
        <f t="shared" si="2"/>
        <v>116.93847344227785</v>
      </c>
      <c r="H37" s="59"/>
      <c r="I37" s="56" t="str">
        <f t="shared" si="3"/>
        <v>Apr</v>
      </c>
      <c r="J37" s="56">
        <f t="shared" si="4"/>
        <v>2011</v>
      </c>
      <c r="K37" s="60">
        <f t="shared" si="0"/>
        <v>75640.227445677971</v>
      </c>
      <c r="L37" s="60">
        <f t="shared" si="0"/>
        <v>156505</v>
      </c>
      <c r="M37" s="58">
        <f t="shared" si="5"/>
        <v>645.38000000000011</v>
      </c>
      <c r="N37" s="58">
        <f t="shared" si="1"/>
        <v>646.83782179707384</v>
      </c>
      <c r="O37" s="59"/>
      <c r="P37" s="8">
        <v>6</v>
      </c>
      <c r="Q37" s="8">
        <v>142.67490838285187</v>
      </c>
      <c r="R37" s="8">
        <v>2.5454575694647019</v>
      </c>
      <c r="S37"/>
      <c r="T37"/>
      <c r="U37"/>
      <c r="V37"/>
      <c r="W37"/>
      <c r="X37"/>
      <c r="Y37" s="15"/>
      <c r="Z37" s="15"/>
      <c r="AA37" s="15"/>
      <c r="AB37" s="15"/>
      <c r="AC37" s="15"/>
      <c r="AD37" s="15"/>
      <c r="AE37" s="54"/>
      <c r="AF37" s="54"/>
      <c r="AG37" s="54"/>
      <c r="AH37" s="54"/>
    </row>
    <row r="38" spans="1:34" ht="14.4" x14ac:dyDescent="0.3">
      <c r="A38" s="55"/>
      <c r="B38" s="43" t="s">
        <v>58</v>
      </c>
      <c r="C38" s="56">
        <v>2009</v>
      </c>
      <c r="D38" s="67">
        <v>75298.022945266872</v>
      </c>
      <c r="E38" s="67">
        <v>154236.66666666669</v>
      </c>
      <c r="F38" s="58">
        <v>116.99142808686317</v>
      </c>
      <c r="G38" s="55">
        <f t="shared" si="2"/>
        <v>118.58384082175451</v>
      </c>
      <c r="H38" s="59"/>
      <c r="I38" s="56" t="str">
        <f t="shared" si="3"/>
        <v>Oct</v>
      </c>
      <c r="J38" s="56">
        <f t="shared" si="4"/>
        <v>2009</v>
      </c>
      <c r="K38" s="60">
        <f t="shared" si="0"/>
        <v>75298.022945266872</v>
      </c>
      <c r="L38" s="60">
        <f t="shared" si="0"/>
        <v>154236.66666666669</v>
      </c>
      <c r="M38" s="58">
        <f t="shared" si="5"/>
        <v>643.62</v>
      </c>
      <c r="N38" s="58">
        <f t="shared" si="1"/>
        <v>634.9770965712662</v>
      </c>
      <c r="O38" s="59"/>
      <c r="P38" s="8">
        <v>7</v>
      </c>
      <c r="Q38" s="8">
        <v>137.98221001624623</v>
      </c>
      <c r="R38" s="8">
        <v>1.2837034893260579</v>
      </c>
      <c r="S38"/>
      <c r="T38"/>
      <c r="U38"/>
      <c r="V38"/>
      <c r="W38"/>
      <c r="X38"/>
      <c r="Y38" s="15"/>
      <c r="Z38" s="15"/>
      <c r="AA38" s="15"/>
      <c r="AB38" s="15"/>
      <c r="AC38" s="15"/>
      <c r="AD38" s="15"/>
      <c r="AE38" s="54"/>
      <c r="AF38" s="54"/>
      <c r="AG38" s="54"/>
      <c r="AH38" s="54"/>
    </row>
    <row r="39" spans="1:34" ht="14.4" x14ac:dyDescent="0.3">
      <c r="A39" s="55"/>
      <c r="B39" s="43" t="s">
        <v>55</v>
      </c>
      <c r="C39" s="56">
        <v>2010</v>
      </c>
      <c r="D39" s="67">
        <v>74294.119005264045</v>
      </c>
      <c r="E39" s="67">
        <v>152721.66666666669</v>
      </c>
      <c r="F39" s="58">
        <v>119.28283187538378</v>
      </c>
      <c r="G39" s="55">
        <f t="shared" si="2"/>
        <v>118.57190465127979</v>
      </c>
      <c r="H39" s="59"/>
      <c r="I39" s="56" t="str">
        <f t="shared" si="3"/>
        <v>Dec</v>
      </c>
      <c r="J39" s="56">
        <f t="shared" si="4"/>
        <v>2010</v>
      </c>
      <c r="K39" s="60">
        <f t="shared" si="0"/>
        <v>74294.119005264045</v>
      </c>
      <c r="L39" s="60">
        <f t="shared" si="0"/>
        <v>152721.66666666669</v>
      </c>
      <c r="M39" s="58">
        <f t="shared" si="5"/>
        <v>622.84000000000015</v>
      </c>
      <c r="N39" s="58">
        <f t="shared" si="1"/>
        <v>626.57439149487561</v>
      </c>
      <c r="O39" s="59"/>
      <c r="P39" s="8">
        <v>8</v>
      </c>
      <c r="Q39" s="8">
        <v>136.83056020181823</v>
      </c>
      <c r="R39" s="8">
        <v>-0.45684540793786255</v>
      </c>
      <c r="S39"/>
      <c r="T39"/>
      <c r="U39"/>
      <c r="V39"/>
      <c r="W39"/>
      <c r="X39"/>
      <c r="Y39" s="15"/>
      <c r="Z39" s="15"/>
      <c r="AA39" s="15"/>
      <c r="AB39" s="15"/>
      <c r="AC39" s="15"/>
      <c r="AD39" s="15"/>
      <c r="AE39" s="54"/>
      <c r="AF39" s="54"/>
      <c r="AG39" s="54"/>
      <c r="AH39" s="54"/>
    </row>
    <row r="40" spans="1:34" ht="14.4" x14ac:dyDescent="0.3">
      <c r="A40" s="55"/>
      <c r="B40" s="43" t="s">
        <v>57</v>
      </c>
      <c r="C40" s="56">
        <v>2010</v>
      </c>
      <c r="D40" s="67">
        <v>73846.980272132074</v>
      </c>
      <c r="E40" s="67">
        <v>152751.66666666669</v>
      </c>
      <c r="F40" s="58">
        <v>115.35526543282576</v>
      </c>
      <c r="G40" s="55">
        <f t="shared" si="2"/>
        <v>117.90303176988996</v>
      </c>
      <c r="H40" s="59"/>
      <c r="I40" s="56" t="str">
        <f t="shared" si="3"/>
        <v>Nov</v>
      </c>
      <c r="J40" s="56">
        <f t="shared" si="4"/>
        <v>2010</v>
      </c>
      <c r="K40" s="60">
        <f t="shared" si="0"/>
        <v>73846.980272132074</v>
      </c>
      <c r="L40" s="60">
        <f t="shared" si="0"/>
        <v>152751.66666666669</v>
      </c>
      <c r="M40" s="58">
        <f t="shared" si="5"/>
        <v>640.17000000000007</v>
      </c>
      <c r="N40" s="58">
        <f t="shared" si="1"/>
        <v>626.33656797102901</v>
      </c>
      <c r="O40" s="59"/>
      <c r="P40" s="8">
        <v>9</v>
      </c>
      <c r="Q40" s="8">
        <v>136.74691910196071</v>
      </c>
      <c r="R40" s="8">
        <v>-0.82822327916875338</v>
      </c>
      <c r="S40"/>
      <c r="T40"/>
      <c r="U40"/>
      <c r="V40"/>
      <c r="W40"/>
      <c r="X40"/>
      <c r="Y40" s="15"/>
      <c r="Z40" s="15"/>
      <c r="AA40" s="15"/>
      <c r="AB40" s="15"/>
      <c r="AC40" s="15"/>
      <c r="AD40" s="15"/>
      <c r="AE40" s="54"/>
      <c r="AF40" s="54"/>
      <c r="AG40" s="54"/>
      <c r="AH40" s="54"/>
    </row>
    <row r="41" spans="1:34" ht="14.4" x14ac:dyDescent="0.3">
      <c r="A41" s="55"/>
      <c r="B41" s="43" t="s">
        <v>56</v>
      </c>
      <c r="C41" s="56">
        <v>2013</v>
      </c>
      <c r="D41" s="67">
        <v>73148.471244423679</v>
      </c>
      <c r="E41" s="67">
        <v>153388.33333333334</v>
      </c>
      <c r="F41" s="58">
        <v>122.5637063845442</v>
      </c>
      <c r="G41" s="55">
        <f t="shared" si="2"/>
        <v>116.30283268259109</v>
      </c>
      <c r="H41" s="59"/>
      <c r="I41" s="56" t="str">
        <f t="shared" si="3"/>
        <v>Jun</v>
      </c>
      <c r="J41" s="56">
        <f t="shared" si="4"/>
        <v>2013</v>
      </c>
      <c r="K41" s="60">
        <f t="shared" si="0"/>
        <v>73148.471244423679</v>
      </c>
      <c r="L41" s="60">
        <f t="shared" si="0"/>
        <v>153388.33333333334</v>
      </c>
      <c r="M41" s="58">
        <f t="shared" si="5"/>
        <v>596.82000000000005</v>
      </c>
      <c r="N41" s="58">
        <f t="shared" si="1"/>
        <v>628.94832015018483</v>
      </c>
      <c r="O41" s="59"/>
      <c r="P41" s="8">
        <v>10</v>
      </c>
      <c r="Q41" s="8">
        <v>132.89290844966808</v>
      </c>
      <c r="R41" s="8">
        <v>-1.2883023560081313</v>
      </c>
      <c r="S41"/>
      <c r="T41"/>
      <c r="U41"/>
      <c r="V41"/>
      <c r="W41"/>
      <c r="X41"/>
      <c r="Y41" s="15"/>
      <c r="Z41" s="15"/>
      <c r="AA41" s="15"/>
      <c r="AB41" s="15"/>
      <c r="AC41" s="15"/>
      <c r="AD41" s="15"/>
      <c r="AE41" s="54"/>
      <c r="AF41" s="54"/>
      <c r="AG41" s="54"/>
      <c r="AH41" s="54"/>
    </row>
    <row r="42" spans="1:34" ht="14.4" x14ac:dyDescent="0.3">
      <c r="A42" s="55"/>
      <c r="B42" s="43" t="s">
        <v>63</v>
      </c>
      <c r="C42" s="56">
        <v>2011</v>
      </c>
      <c r="D42" s="67">
        <v>72993.721897593045</v>
      </c>
      <c r="E42" s="67">
        <v>155125.83333333334</v>
      </c>
      <c r="F42" s="58">
        <v>115.78586005772826</v>
      </c>
      <c r="G42" s="55">
        <f t="shared" si="2"/>
        <v>114.44524978582362</v>
      </c>
      <c r="H42" s="59"/>
      <c r="I42" s="56" t="str">
        <f t="shared" si="3"/>
        <v>May</v>
      </c>
      <c r="J42" s="56">
        <f t="shared" si="4"/>
        <v>2011</v>
      </c>
      <c r="K42" s="60">
        <f t="shared" si="0"/>
        <v>72993.721897593045</v>
      </c>
      <c r="L42" s="60">
        <f t="shared" si="0"/>
        <v>155125.83333333334</v>
      </c>
      <c r="M42" s="58">
        <f t="shared" si="5"/>
        <v>630.41999999999996</v>
      </c>
      <c r="N42" s="58">
        <f t="shared" si="1"/>
        <v>637.80473225577953</v>
      </c>
      <c r="O42" s="59"/>
      <c r="P42" s="8">
        <v>11</v>
      </c>
      <c r="Q42" s="8">
        <v>133.7640421196019</v>
      </c>
      <c r="R42" s="8">
        <v>-1.8342213321036809</v>
      </c>
      <c r="S42"/>
      <c r="T42"/>
      <c r="U42"/>
      <c r="V42"/>
      <c r="W42"/>
      <c r="X42"/>
      <c r="Y42" s="15"/>
      <c r="Z42" s="15"/>
      <c r="AA42" s="15"/>
      <c r="AB42" s="15"/>
      <c r="AC42" s="15"/>
      <c r="AD42" s="15"/>
      <c r="AE42" s="54"/>
      <c r="AF42" s="54"/>
      <c r="AG42" s="54"/>
      <c r="AH42" s="54"/>
    </row>
    <row r="43" spans="1:34" ht="14.4" x14ac:dyDescent="0.3">
      <c r="A43" s="55"/>
      <c r="B43" s="43" t="s">
        <v>63</v>
      </c>
      <c r="C43" s="56">
        <v>2010</v>
      </c>
      <c r="D43" s="67">
        <v>72919.885224318423</v>
      </c>
      <c r="E43" s="67">
        <v>150544.16666666669</v>
      </c>
      <c r="F43" s="58">
        <v>118.91309028459349</v>
      </c>
      <c r="G43" s="55">
        <f t="shared" si="2"/>
        <v>118.65313573327938</v>
      </c>
      <c r="H43" s="59"/>
      <c r="I43" s="56" t="str">
        <f t="shared" si="3"/>
        <v>May</v>
      </c>
      <c r="J43" s="56">
        <f t="shared" si="4"/>
        <v>2010</v>
      </c>
      <c r="K43" s="60">
        <f t="shared" si="0"/>
        <v>72919.885224318423</v>
      </c>
      <c r="L43" s="60">
        <f t="shared" si="0"/>
        <v>150544.16666666669</v>
      </c>
      <c r="M43" s="58">
        <f t="shared" si="5"/>
        <v>613.22</v>
      </c>
      <c r="N43" s="58">
        <f t="shared" si="1"/>
        <v>614.56349024129611</v>
      </c>
      <c r="O43" s="59"/>
      <c r="P43" s="8">
        <v>12</v>
      </c>
      <c r="Q43" s="8">
        <v>135.95311613519576</v>
      </c>
      <c r="R43" s="8">
        <v>1.8037913766146687</v>
      </c>
      <c r="S43"/>
      <c r="T43"/>
      <c r="U43"/>
      <c r="V43"/>
      <c r="W43"/>
      <c r="X43"/>
      <c r="Y43" s="15"/>
      <c r="Z43" s="15"/>
      <c r="AA43" s="15"/>
      <c r="AB43" s="15"/>
      <c r="AC43" s="15"/>
      <c r="AD43" s="15"/>
      <c r="AE43" s="54"/>
      <c r="AF43" s="54"/>
      <c r="AG43" s="54"/>
      <c r="AH43" s="54"/>
    </row>
    <row r="44" spans="1:34" ht="14.4" x14ac:dyDescent="0.3">
      <c r="A44" s="55"/>
      <c r="B44" s="43" t="s">
        <v>58</v>
      </c>
      <c r="C44" s="56">
        <v>2011</v>
      </c>
      <c r="D44" s="67">
        <v>71769.826934650351</v>
      </c>
      <c r="E44" s="67">
        <v>153824.16666666669</v>
      </c>
      <c r="F44" s="58">
        <v>111.48710980139859</v>
      </c>
      <c r="G44" s="55">
        <f t="shared" si="2"/>
        <v>113.91727163403027</v>
      </c>
      <c r="H44" s="59"/>
      <c r="I44" s="56" t="str">
        <f t="shared" si="3"/>
        <v>Oct</v>
      </c>
      <c r="J44" s="56">
        <f t="shared" si="4"/>
        <v>2011</v>
      </c>
      <c r="K44" s="60">
        <f t="shared" si="0"/>
        <v>71769.826934650351</v>
      </c>
      <c r="L44" s="60">
        <f t="shared" si="0"/>
        <v>153824.16666666669</v>
      </c>
      <c r="M44" s="58">
        <f t="shared" si="5"/>
        <v>643.75000000000011</v>
      </c>
      <c r="N44" s="58">
        <f t="shared" si="1"/>
        <v>630.01708086213239</v>
      </c>
      <c r="O44" s="59"/>
      <c r="P44" s="8">
        <v>13</v>
      </c>
      <c r="Q44" s="8">
        <v>130.50603121240974</v>
      </c>
      <c r="R44" s="8">
        <v>0.32091960487969118</v>
      </c>
      <c r="S44"/>
      <c r="T44"/>
      <c r="U44"/>
      <c r="V44"/>
      <c r="W44"/>
      <c r="X44"/>
      <c r="Y44" s="15"/>
      <c r="Z44" s="15"/>
      <c r="AA44" s="15"/>
      <c r="AB44" s="15"/>
      <c r="AC44" s="15"/>
      <c r="AD44" s="15"/>
      <c r="AE44" s="54"/>
      <c r="AF44" s="54"/>
      <c r="AG44" s="54"/>
      <c r="AH44" s="54"/>
    </row>
    <row r="45" spans="1:34" ht="14.4" x14ac:dyDescent="0.3">
      <c r="A45" s="55"/>
      <c r="B45" s="43" t="s">
        <v>56</v>
      </c>
      <c r="C45" s="56">
        <v>2011</v>
      </c>
      <c r="D45" s="67">
        <v>71341.710550732998</v>
      </c>
      <c r="E45" s="67">
        <v>153958.33333333334</v>
      </c>
      <c r="F45" s="58">
        <v>113.93709263073225</v>
      </c>
      <c r="G45" s="55">
        <f t="shared" si="2"/>
        <v>113.17757888006156</v>
      </c>
      <c r="H45" s="59"/>
      <c r="I45" s="56" t="str">
        <f t="shared" si="3"/>
        <v>Jun</v>
      </c>
      <c r="J45" s="56">
        <f t="shared" si="4"/>
        <v>2011</v>
      </c>
      <c r="K45" s="60">
        <f t="shared" si="0"/>
        <v>71341.710550732998</v>
      </c>
      <c r="L45" s="60">
        <f t="shared" si="0"/>
        <v>153958.33333333334</v>
      </c>
      <c r="M45" s="58">
        <f t="shared" si="5"/>
        <v>626.15</v>
      </c>
      <c r="N45" s="58">
        <f t="shared" si="1"/>
        <v>630.35197657246613</v>
      </c>
      <c r="O45" s="59"/>
      <c r="P45" s="8">
        <v>14</v>
      </c>
      <c r="Q45" s="8">
        <v>130.43363740748285</v>
      </c>
      <c r="R45" s="8">
        <v>-0.50121740011184102</v>
      </c>
      <c r="S45"/>
      <c r="T45"/>
      <c r="U45"/>
      <c r="V45"/>
      <c r="W45"/>
      <c r="X45"/>
      <c r="Y45" s="15"/>
      <c r="Z45" s="15"/>
      <c r="AA45" s="15"/>
      <c r="AB45" s="15"/>
      <c r="AC45" s="15"/>
      <c r="AD45" s="15"/>
      <c r="AE45" s="54"/>
      <c r="AF45" s="54"/>
      <c r="AG45" s="54"/>
      <c r="AH45" s="54"/>
    </row>
    <row r="46" spans="1:34" ht="14.4" x14ac:dyDescent="0.3">
      <c r="A46" s="55"/>
      <c r="B46" s="43" t="s">
        <v>56</v>
      </c>
      <c r="C46" s="56">
        <v>2009</v>
      </c>
      <c r="D46" s="67">
        <v>71090.756669514914</v>
      </c>
      <c r="E46" s="67">
        <v>154143.33333333334</v>
      </c>
      <c r="F46" s="58">
        <v>116.44868330278123</v>
      </c>
      <c r="G46" s="55">
        <f t="shared" si="2"/>
        <v>112.64385162834611</v>
      </c>
      <c r="H46" s="59"/>
      <c r="I46" s="56" t="str">
        <f t="shared" si="3"/>
        <v>Jun</v>
      </c>
      <c r="J46" s="56">
        <f t="shared" si="4"/>
        <v>2009</v>
      </c>
      <c r="K46" s="60">
        <f t="shared" si="0"/>
        <v>71090.756669514914</v>
      </c>
      <c r="L46" s="60">
        <f t="shared" si="0"/>
        <v>154143.33333333334</v>
      </c>
      <c r="M46" s="58">
        <f t="shared" si="5"/>
        <v>610.49</v>
      </c>
      <c r="N46" s="58">
        <f t="shared" si="1"/>
        <v>631.11084752383749</v>
      </c>
      <c r="O46" s="59"/>
      <c r="P46" s="8">
        <v>15</v>
      </c>
      <c r="Q46" s="8">
        <v>131.8682991021445</v>
      </c>
      <c r="R46" s="8">
        <v>2.2701160018204689</v>
      </c>
      <c r="S46"/>
      <c r="T46"/>
      <c r="U46"/>
      <c r="V46"/>
      <c r="W46"/>
      <c r="X46"/>
      <c r="Y46" s="15"/>
      <c r="Z46" s="15"/>
      <c r="AA46" s="15"/>
      <c r="AB46" s="15"/>
      <c r="AC46" s="15"/>
      <c r="AD46" s="15"/>
      <c r="AE46" s="54"/>
      <c r="AF46" s="54"/>
      <c r="AG46" s="54"/>
      <c r="AH46" s="54"/>
    </row>
    <row r="47" spans="1:34" ht="14.4" x14ac:dyDescent="0.3">
      <c r="A47" s="55"/>
      <c r="B47" s="43" t="s">
        <v>58</v>
      </c>
      <c r="C47" s="56">
        <v>2010</v>
      </c>
      <c r="D47" s="67">
        <v>70184.126401929185</v>
      </c>
      <c r="E47" s="67">
        <v>150010.83333333334</v>
      </c>
      <c r="F47" s="58">
        <v>113.64746162628603</v>
      </c>
      <c r="G47" s="55">
        <f t="shared" si="2"/>
        <v>115.23567805291131</v>
      </c>
      <c r="H47" s="59"/>
      <c r="I47" s="56" t="str">
        <f t="shared" si="3"/>
        <v>Oct</v>
      </c>
      <c r="J47" s="56">
        <f t="shared" si="4"/>
        <v>2010</v>
      </c>
      <c r="K47" s="60">
        <f t="shared" si="0"/>
        <v>70184.126401929185</v>
      </c>
      <c r="L47" s="60">
        <f t="shared" si="0"/>
        <v>150010.83333333334</v>
      </c>
      <c r="M47" s="58">
        <f t="shared" si="5"/>
        <v>617.55999999999983</v>
      </c>
      <c r="N47" s="58">
        <f t="shared" si="1"/>
        <v>609.04858276360926</v>
      </c>
      <c r="O47" s="59"/>
      <c r="P47" s="8">
        <v>16</v>
      </c>
      <c r="Q47" s="8">
        <v>136.23587829372511</v>
      </c>
      <c r="R47" s="8">
        <v>-2.1519296948897306</v>
      </c>
      <c r="S47"/>
      <c r="T47"/>
      <c r="U47"/>
      <c r="V47"/>
      <c r="W47"/>
      <c r="X47"/>
      <c r="Y47" s="15"/>
      <c r="Z47" s="15"/>
      <c r="AA47" s="15"/>
      <c r="AB47" s="15"/>
      <c r="AC47" s="15"/>
      <c r="AD47" s="15"/>
      <c r="AE47" s="54"/>
      <c r="AF47" s="54"/>
      <c r="AG47" s="54"/>
      <c r="AH47" s="54"/>
    </row>
    <row r="48" spans="1:34" ht="14.4" x14ac:dyDescent="0.3">
      <c r="A48" s="55"/>
      <c r="B48" s="43" t="s">
        <v>58</v>
      </c>
      <c r="C48" s="56">
        <v>2012</v>
      </c>
      <c r="D48" s="67">
        <v>68480.21156406909</v>
      </c>
      <c r="E48" s="67">
        <v>153380</v>
      </c>
      <c r="F48" s="58">
        <v>111.49678692923864</v>
      </c>
      <c r="G48" s="55">
        <f t="shared" si="2"/>
        <v>109.62233773349359</v>
      </c>
      <c r="H48" s="59"/>
      <c r="I48" s="56" t="str">
        <f t="shared" si="3"/>
        <v>Oct</v>
      </c>
      <c r="J48" s="56">
        <f t="shared" si="4"/>
        <v>2012</v>
      </c>
      <c r="K48" s="60">
        <f t="shared" si="0"/>
        <v>68480.21156406909</v>
      </c>
      <c r="L48" s="60">
        <f t="shared" si="0"/>
        <v>153380</v>
      </c>
      <c r="M48" s="58">
        <f t="shared" si="5"/>
        <v>614.19000000000005</v>
      </c>
      <c r="N48" s="58">
        <f t="shared" si="1"/>
        <v>624.69212917675179</v>
      </c>
      <c r="O48" s="59"/>
      <c r="P48" s="8">
        <v>17</v>
      </c>
      <c r="Q48" s="8">
        <v>128.11130074800249</v>
      </c>
      <c r="R48" s="8">
        <v>1.0400191429434926</v>
      </c>
      <c r="S48"/>
      <c r="T48"/>
      <c r="U48"/>
      <c r="V48"/>
      <c r="W48"/>
      <c r="X48"/>
      <c r="Y48" s="15"/>
      <c r="Z48" s="15"/>
      <c r="AA48" s="15"/>
      <c r="AB48" s="15"/>
      <c r="AC48" s="15"/>
      <c r="AD48" s="15"/>
      <c r="AE48" s="54"/>
      <c r="AF48" s="54"/>
      <c r="AG48" s="54"/>
      <c r="AH48" s="54"/>
    </row>
    <row r="49" spans="1:34" ht="14.4" x14ac:dyDescent="0.3">
      <c r="A49" s="55"/>
      <c r="B49" s="43" t="s">
        <v>58</v>
      </c>
      <c r="C49" s="56">
        <v>2013</v>
      </c>
      <c r="D49" s="67">
        <v>66210.251321253701</v>
      </c>
      <c r="E49" s="67">
        <v>153661.66666666669</v>
      </c>
      <c r="F49" s="58">
        <v>108.31942956442322</v>
      </c>
      <c r="G49" s="55">
        <f t="shared" si="2"/>
        <v>106.10491352251017</v>
      </c>
      <c r="H49" s="59"/>
      <c r="I49" s="56" t="str">
        <f t="shared" si="3"/>
        <v>Oct</v>
      </c>
      <c r="J49" s="56">
        <f t="shared" si="4"/>
        <v>2013</v>
      </c>
      <c r="K49" s="60">
        <f t="shared" si="0"/>
        <v>66210.251321253701</v>
      </c>
      <c r="L49" s="60">
        <f t="shared" si="0"/>
        <v>153661.66666666669</v>
      </c>
      <c r="M49" s="58">
        <f t="shared" si="5"/>
        <v>611.25000000000011</v>
      </c>
      <c r="N49" s="58">
        <f t="shared" si="1"/>
        <v>624.00740100699659</v>
      </c>
      <c r="O49" s="59"/>
      <c r="P49" s="8">
        <v>18</v>
      </c>
      <c r="Q49" s="8">
        <v>130.06870889822414</v>
      </c>
      <c r="R49" s="8">
        <v>-2.9028494636884687</v>
      </c>
      <c r="S49"/>
      <c r="T49"/>
      <c r="U49"/>
      <c r="V49"/>
      <c r="W49"/>
      <c r="X49"/>
      <c r="Y49" s="15"/>
      <c r="Z49" s="15"/>
      <c r="AA49" s="15"/>
      <c r="AB49" s="15"/>
      <c r="AC49" s="15"/>
      <c r="AD49" s="15"/>
      <c r="AE49" s="54"/>
      <c r="AF49" s="54"/>
      <c r="AG49" s="54"/>
      <c r="AH49" s="54"/>
    </row>
    <row r="50" spans="1:34" ht="14.4" x14ac:dyDescent="0.3">
      <c r="A50" s="55"/>
      <c r="C50" s="56"/>
      <c r="D50" s="57"/>
      <c r="E50" s="57"/>
      <c r="F50" s="58"/>
      <c r="G50" s="55"/>
      <c r="H50" s="59"/>
      <c r="I50" s="56"/>
      <c r="J50" s="56"/>
      <c r="K50" s="60"/>
      <c r="L50" s="60"/>
      <c r="M50" s="58"/>
      <c r="N50" s="58"/>
      <c r="O50" s="59"/>
      <c r="P50" s="8">
        <v>19</v>
      </c>
      <c r="Q50" s="8">
        <v>129.78768701370942</v>
      </c>
      <c r="R50" s="8">
        <v>-1.5096313851111063</v>
      </c>
      <c r="S50"/>
      <c r="T50"/>
      <c r="U50"/>
      <c r="V50"/>
      <c r="W50"/>
      <c r="X50"/>
      <c r="Y50" s="15"/>
      <c r="Z50" s="15"/>
      <c r="AA50" s="15"/>
      <c r="AB50" s="15"/>
      <c r="AC50" s="15"/>
      <c r="AD50" s="15"/>
      <c r="AE50" s="54"/>
      <c r="AF50" s="54"/>
      <c r="AG50" s="54"/>
      <c r="AH50" s="54"/>
    </row>
    <row r="51" spans="1:34" ht="14.4" x14ac:dyDescent="0.3">
      <c r="A51" s="55"/>
      <c r="C51" s="56"/>
      <c r="D51" s="57"/>
      <c r="E51" s="57"/>
      <c r="F51" s="58"/>
      <c r="G51" s="55"/>
      <c r="H51" s="59"/>
      <c r="I51" s="56"/>
      <c r="J51" s="56"/>
      <c r="K51" s="60"/>
      <c r="L51" s="60"/>
      <c r="M51" s="58"/>
      <c r="N51" s="58"/>
      <c r="O51" s="59"/>
      <c r="P51" s="8">
        <v>20</v>
      </c>
      <c r="Q51" s="8">
        <v>127.99784597127336</v>
      </c>
      <c r="R51" s="8">
        <v>-1.8994563147166446</v>
      </c>
      <c r="S51"/>
      <c r="T51"/>
      <c r="U51"/>
      <c r="V51"/>
      <c r="W51"/>
      <c r="X51"/>
      <c r="Y51" s="15"/>
      <c r="Z51" s="15"/>
      <c r="AA51" s="15"/>
      <c r="AB51" s="15"/>
      <c r="AC51" s="15"/>
      <c r="AD51" s="15"/>
      <c r="AE51" s="54"/>
      <c r="AF51" s="54"/>
      <c r="AG51" s="54"/>
      <c r="AH51" s="54"/>
    </row>
    <row r="52" spans="1:34" ht="14.4" x14ac:dyDescent="0.3">
      <c r="A52" s="55"/>
      <c r="C52" s="56"/>
      <c r="D52" s="57"/>
      <c r="E52" s="57"/>
      <c r="F52" s="58"/>
      <c r="G52" s="55"/>
      <c r="H52" s="59"/>
      <c r="I52" s="56"/>
      <c r="J52" s="56"/>
      <c r="K52" s="60"/>
      <c r="L52" s="60"/>
      <c r="M52" s="58"/>
      <c r="N52" s="58"/>
      <c r="O52" s="59"/>
      <c r="P52" s="8">
        <v>21</v>
      </c>
      <c r="Q52" s="8">
        <v>127.10610101884376</v>
      </c>
      <c r="R52" s="8">
        <v>1.6268063534656108</v>
      </c>
      <c r="S52"/>
      <c r="T52"/>
      <c r="U52"/>
      <c r="V52"/>
      <c r="W52"/>
      <c r="X52"/>
      <c r="Y52" s="15"/>
      <c r="Z52" s="15"/>
      <c r="AA52" s="15"/>
      <c r="AB52" s="15"/>
      <c r="AC52" s="15"/>
      <c r="AD52" s="15"/>
      <c r="AE52" s="54"/>
      <c r="AF52" s="54"/>
      <c r="AG52" s="54"/>
      <c r="AH52" s="54"/>
    </row>
    <row r="53" spans="1:34" ht="14.4" x14ac:dyDescent="0.3">
      <c r="A53" s="55"/>
      <c r="C53" s="56"/>
      <c r="D53" s="57"/>
      <c r="E53" s="57"/>
      <c r="F53" s="58"/>
      <c r="G53" s="55"/>
      <c r="H53" s="59"/>
      <c r="I53" s="56"/>
      <c r="J53" s="56"/>
      <c r="K53" s="60"/>
      <c r="L53" s="60"/>
      <c r="M53" s="58"/>
      <c r="N53" s="58"/>
      <c r="O53" s="59"/>
      <c r="P53" s="8">
        <v>22</v>
      </c>
      <c r="Q53" s="8">
        <v>126.18342239714596</v>
      </c>
      <c r="R53" s="8">
        <v>-3.6108272559026773</v>
      </c>
      <c r="S53"/>
      <c r="T53"/>
      <c r="U53"/>
      <c r="V53"/>
      <c r="W53"/>
      <c r="X53"/>
      <c r="Y53" s="15"/>
      <c r="Z53" s="15"/>
      <c r="AA53" s="15"/>
      <c r="AB53" s="15"/>
      <c r="AC53" s="15"/>
      <c r="AD53" s="15"/>
      <c r="AE53" s="54"/>
      <c r="AF53" s="54"/>
      <c r="AG53" s="54"/>
      <c r="AH53" s="54"/>
    </row>
    <row r="54" spans="1:34" ht="14.4" x14ac:dyDescent="0.3">
      <c r="A54" s="55"/>
      <c r="C54" s="56"/>
      <c r="D54" s="57"/>
      <c r="E54" s="57"/>
      <c r="F54" s="58"/>
      <c r="G54" s="55"/>
      <c r="H54" s="59"/>
      <c r="I54" s="56"/>
      <c r="J54" s="56"/>
      <c r="K54" s="60"/>
      <c r="L54" s="60"/>
      <c r="M54" s="58"/>
      <c r="N54" s="58"/>
      <c r="O54" s="59"/>
      <c r="P54" s="8">
        <v>23</v>
      </c>
      <c r="Q54" s="8">
        <v>125.92268832449355</v>
      </c>
      <c r="R54" s="8">
        <v>2.5685319624388114</v>
      </c>
      <c r="S54"/>
      <c r="T54"/>
      <c r="U54"/>
      <c r="V54"/>
      <c r="W54"/>
      <c r="X54"/>
      <c r="Y54" s="15"/>
      <c r="Z54" s="15"/>
      <c r="AA54" s="15"/>
      <c r="AB54" s="15"/>
      <c r="AC54" s="15"/>
      <c r="AD54" s="15"/>
      <c r="AE54" s="54"/>
      <c r="AF54" s="54"/>
      <c r="AG54" s="54"/>
      <c r="AH54" s="54"/>
    </row>
    <row r="55" spans="1:34" ht="14.4" x14ac:dyDescent="0.3">
      <c r="A55" s="55"/>
      <c r="C55" s="56"/>
      <c r="D55" s="57"/>
      <c r="E55" s="57"/>
      <c r="F55" s="58"/>
      <c r="G55" s="55"/>
      <c r="H55" s="59"/>
      <c r="I55" s="56"/>
      <c r="J55" s="56"/>
      <c r="K55" s="60"/>
      <c r="L55" s="60"/>
      <c r="M55" s="58"/>
      <c r="N55" s="58"/>
      <c r="O55" s="59"/>
      <c r="P55" s="8">
        <v>24</v>
      </c>
      <c r="Q55" s="8">
        <v>124.85282540786443</v>
      </c>
      <c r="R55" s="8">
        <v>-0.67039747043597231</v>
      </c>
      <c r="S55"/>
      <c r="T55"/>
      <c r="U55"/>
      <c r="V55"/>
      <c r="W55"/>
      <c r="X55"/>
      <c r="Y55" s="15"/>
      <c r="Z55" s="15"/>
      <c r="AA55" s="15"/>
      <c r="AB55" s="15"/>
      <c r="AC55" s="15"/>
      <c r="AD55" s="15"/>
      <c r="AE55" s="54"/>
      <c r="AF55" s="54"/>
      <c r="AG55" s="54"/>
      <c r="AH55" s="54"/>
    </row>
    <row r="56" spans="1:34" ht="14.4" x14ac:dyDescent="0.3">
      <c r="A56" s="55"/>
      <c r="C56" s="56"/>
      <c r="D56" s="57"/>
      <c r="E56" s="57"/>
      <c r="F56" s="58"/>
      <c r="G56" s="55"/>
      <c r="H56" s="59"/>
      <c r="I56" s="56"/>
      <c r="J56" s="56"/>
      <c r="K56" s="60"/>
      <c r="L56" s="60"/>
      <c r="M56" s="58"/>
      <c r="N56" s="58"/>
      <c r="O56" s="59"/>
      <c r="P56" s="8">
        <v>25</v>
      </c>
      <c r="Q56" s="8">
        <v>122.32160451081202</v>
      </c>
      <c r="R56" s="8">
        <v>-3.7079535095587914</v>
      </c>
      <c r="S56"/>
      <c r="T56"/>
      <c r="U56"/>
      <c r="V56"/>
      <c r="W56"/>
      <c r="X56"/>
      <c r="Y56" s="15"/>
      <c r="Z56" s="15"/>
      <c r="AA56" s="15"/>
      <c r="AB56" s="15"/>
      <c r="AC56" s="15"/>
      <c r="AD56" s="15"/>
      <c r="AE56" s="54"/>
      <c r="AF56" s="54"/>
      <c r="AG56" s="54"/>
      <c r="AH56" s="54"/>
    </row>
    <row r="57" spans="1:34" ht="14.4" x14ac:dyDescent="0.3">
      <c r="A57" s="55"/>
      <c r="C57" s="56"/>
      <c r="D57" s="57"/>
      <c r="E57" s="57"/>
      <c r="F57" s="58"/>
      <c r="G57" s="55"/>
      <c r="H57" s="59"/>
      <c r="I57" s="56"/>
      <c r="J57" s="56"/>
      <c r="K57" s="60"/>
      <c r="L57" s="60"/>
      <c r="M57" s="58"/>
      <c r="N57" s="58"/>
      <c r="O57" s="59"/>
      <c r="P57" s="8">
        <v>26</v>
      </c>
      <c r="Q57" s="8">
        <v>122.78087735499562</v>
      </c>
      <c r="R57" s="8">
        <v>2.6102477611051569</v>
      </c>
      <c r="S57"/>
      <c r="T57"/>
      <c r="U57"/>
      <c r="V57"/>
      <c r="W57"/>
      <c r="X57"/>
      <c r="Y57" s="15"/>
      <c r="Z57" s="15"/>
      <c r="AA57" s="15"/>
      <c r="AB57" s="15"/>
      <c r="AC57" s="15"/>
      <c r="AD57" s="15"/>
      <c r="AE57" s="54"/>
      <c r="AF57" s="54"/>
      <c r="AG57" s="54"/>
      <c r="AH57" s="54"/>
    </row>
    <row r="58" spans="1:34" ht="14.4" x14ac:dyDescent="0.3">
      <c r="A58" s="55"/>
      <c r="C58" s="56"/>
      <c r="D58" s="57"/>
      <c r="E58" s="57"/>
      <c r="F58" s="58"/>
      <c r="G58" s="55"/>
      <c r="H58" s="59"/>
      <c r="I58" s="56"/>
      <c r="J58" s="56"/>
      <c r="K58" s="60"/>
      <c r="L58" s="60"/>
      <c r="M58" s="58"/>
      <c r="N58" s="58"/>
      <c r="O58" s="59"/>
      <c r="P58" s="8">
        <v>27</v>
      </c>
      <c r="Q58" s="8">
        <v>122.93671200977002</v>
      </c>
      <c r="R58" s="8">
        <v>-1.2336443494980784</v>
      </c>
      <c r="S58"/>
      <c r="T58"/>
      <c r="U58"/>
      <c r="V58"/>
      <c r="W58"/>
      <c r="X58"/>
      <c r="Y58" s="15"/>
      <c r="Z58" s="15"/>
      <c r="AA58" s="15"/>
      <c r="AB58" s="15"/>
      <c r="AC58" s="15"/>
      <c r="AD58" s="15"/>
      <c r="AE58" s="54"/>
      <c r="AF58" s="54"/>
      <c r="AG58" s="54"/>
      <c r="AH58" s="54"/>
    </row>
    <row r="59" spans="1:34" ht="14.4" x14ac:dyDescent="0.3">
      <c r="A59" s="55"/>
      <c r="C59" s="56"/>
      <c r="D59" s="57"/>
      <c r="E59" s="57"/>
      <c r="F59" s="58"/>
      <c r="G59" s="55"/>
      <c r="H59" s="59"/>
      <c r="I59" s="56"/>
      <c r="J59" s="56"/>
      <c r="K59" s="60"/>
      <c r="L59" s="60"/>
      <c r="M59" s="58"/>
      <c r="N59" s="58"/>
      <c r="O59" s="59"/>
      <c r="P59" s="8">
        <v>28</v>
      </c>
      <c r="Q59" s="8">
        <v>123.29783887058304</v>
      </c>
      <c r="R59" s="8">
        <v>-1.724078838039631</v>
      </c>
      <c r="S59"/>
      <c r="T59"/>
      <c r="U59"/>
      <c r="V59"/>
      <c r="W59"/>
      <c r="X59"/>
      <c r="Y59" s="15"/>
      <c r="Z59" s="15"/>
      <c r="AA59" s="15"/>
      <c r="AB59" s="15"/>
      <c r="AC59" s="15"/>
      <c r="AD59" s="15"/>
      <c r="AE59" s="54"/>
      <c r="AF59" s="54"/>
      <c r="AG59" s="54"/>
      <c r="AH59" s="54"/>
    </row>
    <row r="60" spans="1:34" ht="14.4" x14ac:dyDescent="0.3">
      <c r="A60" s="55"/>
      <c r="C60" s="56"/>
      <c r="D60" s="57"/>
      <c r="E60" s="57"/>
      <c r="F60" s="58"/>
      <c r="G60" s="55"/>
      <c r="H60" s="59"/>
      <c r="I60" s="56"/>
      <c r="J60" s="56"/>
      <c r="K60" s="60"/>
      <c r="L60" s="60"/>
      <c r="M60" s="58"/>
      <c r="N60" s="58"/>
      <c r="O60" s="59"/>
      <c r="P60" s="8">
        <v>29</v>
      </c>
      <c r="Q60" s="8">
        <v>121.41318312859903</v>
      </c>
      <c r="R60" s="8">
        <v>-1.4294346049749862</v>
      </c>
      <c r="S60"/>
      <c r="T60"/>
      <c r="U60"/>
      <c r="V60"/>
      <c r="W60"/>
      <c r="X60"/>
      <c r="Y60" s="15"/>
      <c r="Z60" s="15"/>
      <c r="AA60" s="15"/>
      <c r="AB60" s="15"/>
      <c r="AC60" s="15"/>
      <c r="AD60" s="15"/>
      <c r="AE60" s="54"/>
      <c r="AF60" s="54"/>
      <c r="AG60" s="54"/>
      <c r="AH60" s="54"/>
    </row>
    <row r="61" spans="1:34" ht="14.4" x14ac:dyDescent="0.3">
      <c r="A61" s="55"/>
      <c r="C61" s="56"/>
      <c r="D61" s="57"/>
      <c r="E61" s="57"/>
      <c r="F61" s="58"/>
      <c r="G61" s="55"/>
      <c r="H61" s="59"/>
      <c r="I61" s="56"/>
      <c r="J61" s="56"/>
      <c r="K61" s="60"/>
      <c r="L61" s="60"/>
      <c r="M61" s="58"/>
      <c r="N61" s="58"/>
      <c r="O61" s="59"/>
      <c r="P61" s="8">
        <v>30</v>
      </c>
      <c r="Q61" s="8">
        <v>118.34289347358006</v>
      </c>
      <c r="R61" s="8">
        <v>-3.2983366338268922</v>
      </c>
      <c r="S61"/>
      <c r="T61"/>
      <c r="U61"/>
      <c r="V61"/>
      <c r="W61"/>
      <c r="X61"/>
      <c r="Y61" s="15"/>
      <c r="Z61" s="15"/>
      <c r="AA61" s="15"/>
      <c r="AB61" s="15"/>
      <c r="AC61" s="15"/>
      <c r="AD61" s="15"/>
      <c r="AE61" s="54"/>
      <c r="AF61" s="54"/>
      <c r="AG61" s="54"/>
      <c r="AH61" s="54"/>
    </row>
    <row r="62" spans="1:34" ht="14.4" x14ac:dyDescent="0.3">
      <c r="A62" s="55"/>
      <c r="C62" s="56"/>
      <c r="D62" s="57"/>
      <c r="E62" s="57"/>
      <c r="F62" s="58"/>
      <c r="G62" s="55"/>
      <c r="H62" s="59"/>
      <c r="I62" s="56"/>
      <c r="J62" s="56"/>
      <c r="K62" s="60"/>
      <c r="L62" s="60"/>
      <c r="M62" s="58"/>
      <c r="N62" s="58"/>
      <c r="O62" s="59"/>
      <c r="P62" s="8">
        <v>31</v>
      </c>
      <c r="Q62" s="8">
        <v>116.93847344227785</v>
      </c>
      <c r="R62" s="8">
        <v>0.26414741005405062</v>
      </c>
      <c r="S62"/>
      <c r="T62"/>
      <c r="U62"/>
      <c r="V62"/>
      <c r="W62"/>
      <c r="X62"/>
      <c r="Y62" s="15"/>
      <c r="Z62" s="15"/>
      <c r="AA62" s="15"/>
      <c r="AB62" s="15"/>
      <c r="AC62" s="15"/>
      <c r="AD62" s="15"/>
      <c r="AE62" s="54"/>
      <c r="AF62" s="54"/>
      <c r="AG62" s="54"/>
      <c r="AH62" s="54"/>
    </row>
    <row r="63" spans="1:34" ht="14.4" x14ac:dyDescent="0.3">
      <c r="A63" s="55"/>
      <c r="C63" s="56"/>
      <c r="D63" s="57"/>
      <c r="E63" s="57"/>
      <c r="F63" s="58"/>
      <c r="G63" s="55"/>
      <c r="H63" s="59"/>
      <c r="I63" s="56"/>
      <c r="J63" s="56"/>
      <c r="K63" s="60"/>
      <c r="L63" s="60"/>
      <c r="M63" s="58"/>
      <c r="N63" s="58"/>
      <c r="O63" s="59"/>
      <c r="P63" s="8">
        <v>32</v>
      </c>
      <c r="Q63" s="8">
        <v>118.58384082175451</v>
      </c>
      <c r="R63" s="8">
        <v>-1.5924127348913402</v>
      </c>
      <c r="S63"/>
      <c r="T63"/>
      <c r="U63"/>
      <c r="V63"/>
      <c r="W63"/>
      <c r="X63"/>
      <c r="Y63" s="15"/>
      <c r="Z63" s="15"/>
      <c r="AA63" s="15"/>
      <c r="AB63" s="15"/>
      <c r="AC63" s="15"/>
      <c r="AD63" s="15"/>
      <c r="AE63" s="54"/>
      <c r="AF63" s="54"/>
      <c r="AG63" s="54"/>
      <c r="AH63" s="54"/>
    </row>
    <row r="64" spans="1:34" ht="14.4" x14ac:dyDescent="0.3">
      <c r="A64" s="55"/>
      <c r="C64" s="56"/>
      <c r="D64" s="57"/>
      <c r="E64" s="57"/>
      <c r="F64" s="58"/>
      <c r="G64" s="55"/>
      <c r="H64" s="59"/>
      <c r="I64" s="56"/>
      <c r="J64" s="56"/>
      <c r="K64" s="60"/>
      <c r="L64" s="60"/>
      <c r="M64" s="58"/>
      <c r="N64" s="58"/>
      <c r="O64" s="59"/>
      <c r="P64" s="8">
        <v>33</v>
      </c>
      <c r="Q64" s="8">
        <v>118.57190465127979</v>
      </c>
      <c r="R64" s="8">
        <v>0.71092722410398324</v>
      </c>
      <c r="S64"/>
      <c r="T64"/>
      <c r="U64"/>
      <c r="V64"/>
      <c r="W64"/>
      <c r="X64"/>
      <c r="Y64" s="15"/>
      <c r="Z64" s="15"/>
      <c r="AA64" s="15"/>
      <c r="AB64" s="15"/>
      <c r="AC64" s="15"/>
      <c r="AD64" s="15"/>
      <c r="AE64" s="54"/>
      <c r="AF64" s="54"/>
      <c r="AG64" s="54"/>
      <c r="AH64" s="54"/>
    </row>
    <row r="65" spans="1:34" ht="14.4" x14ac:dyDescent="0.3">
      <c r="A65" s="55"/>
      <c r="C65" s="56"/>
      <c r="D65" s="57"/>
      <c r="E65" s="57"/>
      <c r="F65" s="58"/>
      <c r="G65" s="55"/>
      <c r="H65" s="59"/>
      <c r="I65" s="56"/>
      <c r="J65" s="56"/>
      <c r="K65" s="60"/>
      <c r="L65" s="60"/>
      <c r="M65" s="58"/>
      <c r="N65" s="58"/>
      <c r="O65" s="59"/>
      <c r="P65" s="8">
        <v>34</v>
      </c>
      <c r="Q65" s="8">
        <v>117.90303176988996</v>
      </c>
      <c r="R65" s="8">
        <v>-2.5477663370642034</v>
      </c>
      <c r="S65"/>
      <c r="T65"/>
      <c r="U65"/>
      <c r="V65"/>
      <c r="W65"/>
      <c r="X65"/>
      <c r="Y65" s="15"/>
      <c r="Z65" s="15"/>
      <c r="AA65" s="15"/>
      <c r="AB65" s="15"/>
      <c r="AC65" s="15"/>
      <c r="AD65" s="15"/>
      <c r="AE65" s="54"/>
      <c r="AF65" s="54"/>
      <c r="AG65" s="54"/>
      <c r="AH65" s="54"/>
    </row>
    <row r="66" spans="1:34" ht="14.4" x14ac:dyDescent="0.3">
      <c r="A66" s="55"/>
      <c r="C66" s="56"/>
      <c r="D66" s="57"/>
      <c r="E66" s="57"/>
      <c r="F66" s="58"/>
      <c r="G66" s="55"/>
      <c r="H66" s="59"/>
      <c r="I66" s="56"/>
      <c r="J66" s="56"/>
      <c r="K66" s="60"/>
      <c r="L66" s="60"/>
      <c r="M66" s="58"/>
      <c r="N66" s="58"/>
      <c r="O66" s="59"/>
      <c r="P66" s="8">
        <v>35</v>
      </c>
      <c r="Q66" s="8">
        <v>116.30283268259109</v>
      </c>
      <c r="R66" s="8">
        <v>6.2608737019531162</v>
      </c>
      <c r="S66"/>
      <c r="T66"/>
      <c r="U66"/>
      <c r="V66"/>
      <c r="W66"/>
      <c r="X66"/>
      <c r="Y66" s="15"/>
      <c r="Z66" s="15"/>
      <c r="AA66" s="15"/>
      <c r="AB66" s="15"/>
      <c r="AC66" s="15"/>
      <c r="AD66" s="15"/>
      <c r="AE66" s="54"/>
      <c r="AF66" s="54"/>
      <c r="AG66" s="54"/>
      <c r="AH66" s="54"/>
    </row>
    <row r="67" spans="1:34" ht="14.4" x14ac:dyDescent="0.3">
      <c r="A67" s="55"/>
      <c r="C67" s="56"/>
      <c r="D67" s="57"/>
      <c r="E67" s="57"/>
      <c r="F67" s="58"/>
      <c r="G67" s="55"/>
      <c r="H67" s="59"/>
      <c r="I67" s="56"/>
      <c r="J67" s="56"/>
      <c r="K67" s="60"/>
      <c r="L67" s="60"/>
      <c r="M67" s="58"/>
      <c r="N67" s="58"/>
      <c r="O67" s="59"/>
      <c r="P67" s="8">
        <v>36</v>
      </c>
      <c r="Q67" s="8">
        <v>114.44524978582362</v>
      </c>
      <c r="R67" s="8">
        <v>1.3406102719046373</v>
      </c>
      <c r="S67"/>
      <c r="T67"/>
      <c r="U67"/>
      <c r="V67"/>
      <c r="W67"/>
      <c r="X67"/>
      <c r="Y67" s="15"/>
      <c r="Z67" s="15"/>
      <c r="AA67" s="15"/>
      <c r="AB67" s="15"/>
      <c r="AC67" s="15"/>
      <c r="AD67" s="15"/>
      <c r="AE67" s="54"/>
      <c r="AF67" s="54"/>
      <c r="AG67" s="54"/>
      <c r="AH67" s="54"/>
    </row>
    <row r="68" spans="1:34" ht="14.4" x14ac:dyDescent="0.3">
      <c r="A68" s="55"/>
      <c r="C68" s="56"/>
      <c r="D68" s="57"/>
      <c r="E68" s="57"/>
      <c r="F68" s="58"/>
      <c r="G68" s="55"/>
      <c r="H68" s="59"/>
      <c r="I68" s="56"/>
      <c r="J68" s="56"/>
      <c r="K68" s="60"/>
      <c r="L68" s="60"/>
      <c r="M68" s="58"/>
      <c r="N68" s="58"/>
      <c r="O68" s="59"/>
      <c r="P68" s="8">
        <v>37</v>
      </c>
      <c r="Q68" s="8">
        <v>118.65313573327938</v>
      </c>
      <c r="R68" s="8">
        <v>0.25995455131410949</v>
      </c>
      <c r="S68"/>
      <c r="T68"/>
      <c r="U68"/>
      <c r="V68"/>
      <c r="W68"/>
      <c r="X68"/>
      <c r="Y68" s="15"/>
      <c r="Z68" s="15"/>
      <c r="AA68" s="15"/>
      <c r="AB68" s="15"/>
      <c r="AC68" s="15"/>
      <c r="AD68" s="15"/>
      <c r="AE68" s="54"/>
      <c r="AF68" s="54"/>
      <c r="AG68" s="54"/>
      <c r="AH68" s="54"/>
    </row>
    <row r="69" spans="1:34" ht="14.4" x14ac:dyDescent="0.3">
      <c r="A69" s="55"/>
      <c r="C69" s="56"/>
      <c r="D69" s="57"/>
      <c r="E69" s="57"/>
      <c r="F69" s="58"/>
      <c r="G69" s="55"/>
      <c r="H69" s="59"/>
      <c r="I69" s="56"/>
      <c r="J69" s="56"/>
      <c r="K69" s="60"/>
      <c r="L69" s="60"/>
      <c r="M69" s="58"/>
      <c r="N69" s="58"/>
      <c r="O69" s="59"/>
      <c r="P69" s="8">
        <v>38</v>
      </c>
      <c r="Q69" s="8">
        <v>113.91727163403027</v>
      </c>
      <c r="R69" s="8">
        <v>-2.4301618326316827</v>
      </c>
      <c r="S69"/>
      <c r="T69"/>
      <c r="U69"/>
      <c r="V69"/>
      <c r="W69"/>
      <c r="X69"/>
      <c r="Y69" s="15"/>
      <c r="Z69" s="15"/>
      <c r="AA69" s="15"/>
      <c r="AB69" s="15"/>
      <c r="AC69" s="15"/>
      <c r="AD69" s="15"/>
      <c r="AE69" s="54"/>
      <c r="AF69" s="54"/>
      <c r="AG69" s="54"/>
      <c r="AH69" s="54"/>
    </row>
    <row r="70" spans="1:34" ht="14.4" x14ac:dyDescent="0.3">
      <c r="A70" s="55"/>
      <c r="C70" s="56"/>
      <c r="D70" s="57"/>
      <c r="E70" s="57"/>
      <c r="F70" s="58"/>
      <c r="G70" s="55"/>
      <c r="H70" s="59"/>
      <c r="I70" s="56"/>
      <c r="J70" s="56"/>
      <c r="K70" s="60"/>
      <c r="L70" s="60"/>
      <c r="M70" s="58"/>
      <c r="N70" s="58"/>
      <c r="O70" s="59"/>
      <c r="P70" s="8">
        <v>39</v>
      </c>
      <c r="Q70" s="8">
        <v>113.17757888006156</v>
      </c>
      <c r="R70" s="8">
        <v>0.75951375067069193</v>
      </c>
      <c r="S70"/>
      <c r="T70"/>
      <c r="U70"/>
      <c r="V70"/>
      <c r="W70"/>
      <c r="X70"/>
      <c r="Y70" s="15"/>
      <c r="Z70" s="15"/>
      <c r="AA70" s="15"/>
      <c r="AB70" s="15"/>
      <c r="AC70" s="15"/>
      <c r="AD70" s="15"/>
      <c r="AE70" s="54"/>
      <c r="AF70" s="54"/>
      <c r="AG70" s="54"/>
      <c r="AH70" s="54"/>
    </row>
    <row r="71" spans="1:34" ht="14.4" x14ac:dyDescent="0.3">
      <c r="A71" s="55"/>
      <c r="C71" s="56"/>
      <c r="D71" s="57"/>
      <c r="E71" s="57"/>
      <c r="F71" s="58"/>
      <c r="G71" s="55"/>
      <c r="H71" s="59"/>
      <c r="I71" s="56"/>
      <c r="J71" s="56"/>
      <c r="K71" s="60"/>
      <c r="L71" s="60"/>
      <c r="M71" s="58"/>
      <c r="N71" s="58"/>
      <c r="O71" s="59"/>
      <c r="P71" s="8">
        <v>40</v>
      </c>
      <c r="Q71" s="8">
        <v>112.64385162834611</v>
      </c>
      <c r="R71" s="8">
        <v>3.8048316744351212</v>
      </c>
      <c r="S71"/>
      <c r="T71"/>
      <c r="U71"/>
      <c r="V71"/>
      <c r="W71"/>
      <c r="X71"/>
      <c r="Y71" s="15"/>
      <c r="Z71" s="15"/>
      <c r="AA71" s="15"/>
      <c r="AB71" s="15"/>
      <c r="AC71" s="15"/>
      <c r="AD71" s="15"/>
      <c r="AE71" s="54"/>
      <c r="AF71" s="54"/>
      <c r="AG71" s="54"/>
      <c r="AH71" s="54"/>
    </row>
    <row r="72" spans="1:34" ht="14.4" x14ac:dyDescent="0.3">
      <c r="A72" s="55"/>
      <c r="C72" s="56"/>
      <c r="D72" s="57"/>
      <c r="E72" s="57"/>
      <c r="F72" s="58"/>
      <c r="G72" s="55"/>
      <c r="H72" s="59"/>
      <c r="I72" s="56"/>
      <c r="J72" s="56"/>
      <c r="K72" s="60"/>
      <c r="L72" s="60"/>
      <c r="M72" s="58"/>
      <c r="N72" s="58"/>
      <c r="O72" s="59"/>
      <c r="P72" s="8">
        <v>41</v>
      </c>
      <c r="Q72" s="8">
        <v>115.23567805291131</v>
      </c>
      <c r="R72" s="8">
        <v>-1.5882164266252801</v>
      </c>
      <c r="S72"/>
      <c r="T72"/>
      <c r="U72"/>
      <c r="V72"/>
      <c r="W72"/>
      <c r="X72"/>
      <c r="Y72" s="15"/>
      <c r="Z72" s="15"/>
      <c r="AA72" s="15"/>
      <c r="AB72" s="15"/>
      <c r="AC72" s="15"/>
      <c r="AD72" s="15"/>
      <c r="AE72" s="54"/>
      <c r="AF72" s="54"/>
      <c r="AG72" s="54"/>
      <c r="AH72" s="54"/>
    </row>
    <row r="73" spans="1:34" ht="14.4" x14ac:dyDescent="0.3">
      <c r="A73" s="55"/>
      <c r="C73" s="56"/>
      <c r="D73" s="57"/>
      <c r="E73" s="57"/>
      <c r="F73" s="58"/>
      <c r="G73" s="55"/>
      <c r="H73" s="59"/>
      <c r="I73" s="56"/>
      <c r="J73" s="56"/>
      <c r="K73" s="60"/>
      <c r="L73" s="60"/>
      <c r="M73" s="58"/>
      <c r="N73" s="58"/>
      <c r="O73" s="59"/>
      <c r="P73" s="8">
        <v>42</v>
      </c>
      <c r="Q73" s="8">
        <v>109.62233773349359</v>
      </c>
      <c r="R73" s="8">
        <v>1.8744491957450435</v>
      </c>
      <c r="S73"/>
      <c r="T73"/>
      <c r="U73"/>
      <c r="V73"/>
      <c r="W73"/>
      <c r="X73"/>
      <c r="Y73" s="15"/>
      <c r="Z73" s="15"/>
      <c r="AA73" s="15"/>
      <c r="AB73" s="15"/>
      <c r="AC73" s="15"/>
      <c r="AD73" s="15"/>
      <c r="AE73" s="54"/>
      <c r="AF73" s="54"/>
      <c r="AG73" s="54"/>
      <c r="AH73" s="54"/>
    </row>
    <row r="74" spans="1:34" ht="15" thickBot="1" x14ac:dyDescent="0.35">
      <c r="A74" s="55"/>
      <c r="C74" s="56"/>
      <c r="D74" s="57"/>
      <c r="E74" s="57"/>
      <c r="F74" s="58"/>
      <c r="G74" s="55"/>
      <c r="H74" s="59"/>
      <c r="I74" s="56"/>
      <c r="J74" s="56"/>
      <c r="K74" s="60"/>
      <c r="L74" s="60"/>
      <c r="M74" s="58"/>
      <c r="N74" s="58"/>
      <c r="O74" s="59"/>
      <c r="P74" s="9">
        <v>43</v>
      </c>
      <c r="Q74" s="9">
        <v>106.10491352251017</v>
      </c>
      <c r="R74" s="9">
        <v>2.2145160419130434</v>
      </c>
      <c r="S74"/>
      <c r="T74"/>
      <c r="U74"/>
      <c r="V74"/>
      <c r="W74"/>
      <c r="X74"/>
      <c r="Y74" s="15"/>
      <c r="Z74" s="15"/>
      <c r="AA74" s="15"/>
      <c r="AB74" s="15"/>
      <c r="AC74" s="15"/>
      <c r="AD74" s="15"/>
      <c r="AE74" s="54"/>
      <c r="AF74" s="54"/>
      <c r="AG74" s="54"/>
      <c r="AH74" s="54"/>
    </row>
    <row r="75" spans="1:34" ht="14.4" x14ac:dyDescent="0.3">
      <c r="A75" s="55"/>
      <c r="C75" s="56"/>
      <c r="D75" s="57"/>
      <c r="E75" s="57"/>
      <c r="F75" s="58"/>
      <c r="G75" s="55"/>
      <c r="H75" s="59"/>
      <c r="I75" s="56"/>
      <c r="J75" s="56"/>
      <c r="K75" s="60"/>
      <c r="L75" s="60"/>
      <c r="M75" s="58"/>
      <c r="N75" s="58"/>
      <c r="O75" s="59"/>
      <c r="P75" s="8"/>
      <c r="Q75" s="8"/>
      <c r="R75" s="8"/>
      <c r="S75"/>
      <c r="T75"/>
      <c r="U75"/>
      <c r="V75"/>
      <c r="W75"/>
      <c r="X75"/>
      <c r="Y75" s="15"/>
      <c r="Z75" s="15"/>
      <c r="AA75" s="15"/>
      <c r="AB75" s="15"/>
      <c r="AC75" s="15"/>
      <c r="AD75" s="15"/>
      <c r="AE75" s="54"/>
      <c r="AF75" s="54"/>
      <c r="AG75" s="54"/>
      <c r="AH75" s="54"/>
    </row>
    <row r="76" spans="1:34" ht="14.4" x14ac:dyDescent="0.3">
      <c r="A76" s="55"/>
      <c r="C76" s="56"/>
      <c r="D76" s="57"/>
      <c r="E76" s="57"/>
      <c r="F76" s="58"/>
      <c r="G76" s="55"/>
      <c r="H76" s="59"/>
      <c r="I76" s="56"/>
      <c r="J76" s="56"/>
      <c r="K76" s="60"/>
      <c r="L76" s="60"/>
      <c r="M76" s="58"/>
      <c r="N76" s="58"/>
      <c r="O76" s="59"/>
      <c r="P76" s="8"/>
      <c r="Q76" s="8"/>
      <c r="R76" s="8"/>
      <c r="S76"/>
      <c r="T76"/>
      <c r="U76"/>
      <c r="V76"/>
      <c r="W76"/>
      <c r="X76"/>
      <c r="Y76" s="15"/>
      <c r="Z76" s="15"/>
      <c r="AA76" s="15"/>
      <c r="AB76" s="15"/>
      <c r="AC76" s="15"/>
      <c r="AD76" s="15"/>
      <c r="AE76" s="54"/>
      <c r="AF76" s="54"/>
      <c r="AG76" s="54"/>
      <c r="AH76" s="54"/>
    </row>
    <row r="77" spans="1:34" ht="14.4" x14ac:dyDescent="0.3">
      <c r="A77" s="55"/>
      <c r="C77" s="56"/>
      <c r="D77" s="57"/>
      <c r="E77" s="57"/>
      <c r="F77" s="58"/>
      <c r="G77" s="55"/>
      <c r="H77" s="59"/>
      <c r="I77" s="56"/>
      <c r="J77" s="56"/>
      <c r="K77" s="60"/>
      <c r="L77" s="60"/>
      <c r="M77" s="58"/>
      <c r="N77" s="58"/>
      <c r="O77" s="59"/>
      <c r="P77" s="8"/>
      <c r="Q77" s="8"/>
      <c r="R77" s="8"/>
      <c r="S77"/>
      <c r="T77"/>
      <c r="U77"/>
      <c r="V77"/>
      <c r="W77"/>
      <c r="X77"/>
      <c r="Y77" s="15"/>
      <c r="Z77" s="15"/>
      <c r="AA77" s="15"/>
      <c r="AB77" s="15"/>
      <c r="AC77" s="15"/>
      <c r="AD77" s="15"/>
      <c r="AE77" s="54"/>
      <c r="AF77" s="54"/>
      <c r="AG77" s="54"/>
      <c r="AH77" s="54"/>
    </row>
    <row r="78" spans="1:34" ht="14.4" x14ac:dyDescent="0.3">
      <c r="A78" s="55"/>
      <c r="C78" s="56"/>
      <c r="D78" s="57"/>
      <c r="E78" s="57"/>
      <c r="F78" s="58"/>
      <c r="G78" s="55"/>
      <c r="H78" s="59"/>
      <c r="I78" s="56"/>
      <c r="J78" s="56"/>
      <c r="K78" s="60"/>
      <c r="L78" s="60"/>
      <c r="M78" s="58"/>
      <c r="N78" s="58"/>
      <c r="O78" s="59"/>
      <c r="P78" s="8"/>
      <c r="Q78" s="8"/>
      <c r="R78" s="8"/>
      <c r="S78"/>
      <c r="T78"/>
      <c r="U78"/>
      <c r="V78"/>
      <c r="W78"/>
      <c r="X78"/>
      <c r="Y78" s="15"/>
      <c r="Z78" s="15"/>
      <c r="AA78" s="15"/>
      <c r="AB78" s="15"/>
      <c r="AC78" s="15"/>
      <c r="AD78" s="15"/>
      <c r="AE78" s="54"/>
      <c r="AF78" s="54"/>
      <c r="AG78" s="54"/>
      <c r="AH78" s="54"/>
    </row>
    <row r="79" spans="1:34" ht="14.4" x14ac:dyDescent="0.3">
      <c r="C79" s="56"/>
      <c r="D79" s="57"/>
      <c r="E79" s="57"/>
      <c r="F79" s="58"/>
      <c r="G79" s="55"/>
      <c r="H79" s="59"/>
      <c r="I79" s="56"/>
      <c r="J79" s="56"/>
      <c r="K79" s="60"/>
      <c r="L79" s="60"/>
      <c r="M79" s="58"/>
      <c r="N79" s="58"/>
      <c r="O79" s="59"/>
      <c r="P79" s="8"/>
      <c r="Q79" s="8"/>
      <c r="R79" s="8"/>
      <c r="S79"/>
      <c r="T79"/>
      <c r="U79"/>
      <c r="V79"/>
      <c r="W79"/>
      <c r="X79"/>
      <c r="Y79" s="15"/>
      <c r="Z79" s="15"/>
      <c r="AA79" s="15"/>
      <c r="AB79" s="15"/>
      <c r="AC79" s="15"/>
      <c r="AD79" s="15"/>
      <c r="AE79" s="54"/>
      <c r="AF79" s="54"/>
      <c r="AG79" s="54"/>
      <c r="AH79" s="54"/>
    </row>
    <row r="80" spans="1:34" ht="14.4" x14ac:dyDescent="0.3">
      <c r="C80" s="56"/>
      <c r="D80" s="57"/>
      <c r="E80" s="57"/>
      <c r="F80" s="58"/>
      <c r="G80" s="55"/>
      <c r="H80" s="59"/>
      <c r="I80" s="56"/>
      <c r="J80" s="56"/>
      <c r="K80" s="60"/>
      <c r="L80" s="60"/>
      <c r="M80" s="58"/>
      <c r="N80" s="58"/>
      <c r="O80" s="59"/>
      <c r="P80" s="8"/>
      <c r="Q80" s="8"/>
      <c r="R80" s="8"/>
      <c r="S80"/>
      <c r="T80"/>
      <c r="U80"/>
      <c r="V80"/>
      <c r="W80"/>
      <c r="X80"/>
      <c r="Y80" s="15"/>
      <c r="Z80" s="15"/>
      <c r="AA80" s="15"/>
      <c r="AB80" s="15"/>
      <c r="AC80" s="15"/>
      <c r="AD80" s="15"/>
      <c r="AE80" s="54"/>
      <c r="AF80" s="54"/>
      <c r="AG80" s="54"/>
      <c r="AH80" s="54"/>
    </row>
    <row r="81" spans="3:34" ht="14.4" x14ac:dyDescent="0.3">
      <c r="C81" s="56"/>
      <c r="D81" s="57"/>
      <c r="E81" s="57"/>
      <c r="F81" s="58"/>
      <c r="G81" s="55"/>
      <c r="H81" s="59"/>
      <c r="I81" s="56"/>
      <c r="J81" s="56"/>
      <c r="K81" s="60"/>
      <c r="L81" s="60"/>
      <c r="M81" s="58"/>
      <c r="N81" s="58"/>
      <c r="O81" s="59"/>
      <c r="P81" s="8"/>
      <c r="Q81" s="8"/>
      <c r="R81" s="8"/>
      <c r="S81"/>
      <c r="T81"/>
      <c r="U81"/>
      <c r="V81"/>
      <c r="W81"/>
      <c r="X81"/>
      <c r="Y81" s="15"/>
      <c r="Z81" s="15"/>
      <c r="AA81" s="15"/>
      <c r="AB81" s="15"/>
      <c r="AC81" s="15"/>
      <c r="AD81" s="15"/>
      <c r="AE81" s="54"/>
      <c r="AF81" s="54"/>
      <c r="AG81" s="54"/>
      <c r="AH81" s="54"/>
    </row>
    <row r="82" spans="3:34" ht="14.4" x14ac:dyDescent="0.3">
      <c r="C82" s="56"/>
      <c r="D82" s="57"/>
      <c r="E82" s="57"/>
      <c r="F82" s="58"/>
      <c r="G82" s="55"/>
      <c r="H82" s="59"/>
      <c r="I82" s="56"/>
      <c r="J82" s="56"/>
      <c r="K82" s="60"/>
      <c r="L82" s="60"/>
      <c r="M82" s="58"/>
      <c r="N82" s="58"/>
      <c r="O82" s="59"/>
      <c r="P82" s="8"/>
      <c r="Q82" s="8"/>
      <c r="R82" s="8"/>
      <c r="S82"/>
      <c r="T82"/>
      <c r="U82"/>
      <c r="V82"/>
      <c r="W82"/>
      <c r="X82"/>
      <c r="Y82" s="15"/>
      <c r="Z82" s="15"/>
      <c r="AA82" s="15"/>
      <c r="AB82" s="15"/>
      <c r="AC82" s="15"/>
      <c r="AD82" s="15"/>
      <c r="AE82" s="54"/>
      <c r="AF82" s="54"/>
      <c r="AG82" s="54"/>
      <c r="AH82" s="54"/>
    </row>
    <row r="83" spans="3:34" ht="14.4" x14ac:dyDescent="0.3">
      <c r="C83" s="56"/>
      <c r="D83" s="57"/>
      <c r="E83" s="57"/>
      <c r="F83" s="58"/>
      <c r="G83" s="55"/>
      <c r="H83" s="59"/>
      <c r="I83" s="56"/>
      <c r="J83" s="56"/>
      <c r="K83" s="60"/>
      <c r="L83" s="60"/>
      <c r="M83" s="58"/>
      <c r="N83" s="58"/>
      <c r="O83" s="59"/>
      <c r="P83" s="8"/>
      <c r="Q83" s="8"/>
      <c r="R83" s="8"/>
      <c r="S83"/>
      <c r="T83"/>
      <c r="U83"/>
      <c r="V83"/>
      <c r="W83"/>
      <c r="X83"/>
      <c r="Y83" s="15"/>
      <c r="Z83" s="15"/>
      <c r="AA83" s="15"/>
      <c r="AB83" s="15"/>
      <c r="AC83" s="15"/>
      <c r="AD83" s="15"/>
      <c r="AE83" s="54"/>
      <c r="AF83" s="54"/>
      <c r="AG83" s="54"/>
      <c r="AH83" s="54"/>
    </row>
    <row r="84" spans="3:34" ht="14.4" x14ac:dyDescent="0.3">
      <c r="C84" s="56"/>
      <c r="D84" s="57"/>
      <c r="E84" s="57"/>
      <c r="F84" s="58"/>
      <c r="G84" s="55"/>
      <c r="H84" s="59"/>
      <c r="I84" s="56"/>
      <c r="J84" s="56"/>
      <c r="K84" s="60"/>
      <c r="L84" s="60"/>
      <c r="M84" s="58"/>
      <c r="N84" s="58"/>
      <c r="O84" s="59"/>
      <c r="P84" s="8"/>
      <c r="Q84" s="8"/>
      <c r="R84" s="8"/>
      <c r="S84"/>
      <c r="T84"/>
      <c r="U84"/>
      <c r="V84"/>
      <c r="W84"/>
      <c r="X84"/>
      <c r="Y84" s="15"/>
      <c r="Z84" s="15"/>
      <c r="AA84" s="15"/>
      <c r="AB84" s="15"/>
      <c r="AC84" s="15"/>
      <c r="AD84" s="15"/>
      <c r="AE84" s="54"/>
      <c r="AF84" s="54"/>
      <c r="AG84" s="54"/>
      <c r="AH84" s="54"/>
    </row>
    <row r="85" spans="3:34" ht="14.4" x14ac:dyDescent="0.3">
      <c r="C85" s="56"/>
      <c r="D85" s="57"/>
      <c r="E85" s="57"/>
      <c r="F85" s="58"/>
      <c r="G85" s="55"/>
      <c r="H85" s="59"/>
      <c r="I85" s="56"/>
      <c r="J85" s="56"/>
      <c r="K85" s="60"/>
      <c r="L85" s="60"/>
      <c r="M85" s="58"/>
      <c r="N85" s="58"/>
      <c r="O85" s="59"/>
      <c r="P85" s="8"/>
      <c r="Q85" s="8"/>
      <c r="R85" s="8"/>
      <c r="S85"/>
      <c r="T85"/>
      <c r="U85"/>
      <c r="V85"/>
      <c r="W85"/>
      <c r="X85"/>
      <c r="Y85" s="15"/>
      <c r="Z85" s="15"/>
      <c r="AA85" s="15"/>
      <c r="AB85" s="15"/>
      <c r="AC85" s="15"/>
      <c r="AD85" s="15"/>
      <c r="AE85" s="54"/>
      <c r="AF85" s="54"/>
      <c r="AG85" s="54"/>
      <c r="AH85" s="54"/>
    </row>
    <row r="86" spans="3:34" ht="14.4" x14ac:dyDescent="0.3">
      <c r="C86" s="56"/>
      <c r="D86" s="57"/>
      <c r="E86" s="57"/>
      <c r="F86" s="58"/>
      <c r="G86" s="55"/>
      <c r="H86" s="59"/>
      <c r="I86" s="56"/>
      <c r="J86" s="56"/>
      <c r="K86" s="60"/>
      <c r="L86" s="60"/>
      <c r="M86" s="58"/>
      <c r="N86" s="58"/>
      <c r="O86" s="59"/>
      <c r="P86" s="8"/>
      <c r="Q86" s="8"/>
      <c r="R86" s="8"/>
      <c r="S86"/>
      <c r="T86"/>
      <c r="U86"/>
      <c r="V86"/>
      <c r="W86"/>
      <c r="X86"/>
      <c r="Y86" s="15"/>
      <c r="Z86" s="15"/>
      <c r="AA86" s="15"/>
      <c r="AB86" s="15"/>
      <c r="AC86" s="15"/>
      <c r="AD86" s="15"/>
      <c r="AE86" s="54"/>
      <c r="AF86" s="54"/>
      <c r="AG86" s="54"/>
      <c r="AH86" s="54"/>
    </row>
    <row r="87" spans="3:34" ht="14.4" x14ac:dyDescent="0.3">
      <c r="C87" s="56"/>
      <c r="D87" s="57"/>
      <c r="E87" s="57"/>
      <c r="F87" s="58"/>
      <c r="G87" s="55"/>
      <c r="H87" s="59"/>
      <c r="I87" s="56"/>
      <c r="J87" s="56"/>
      <c r="K87" s="60"/>
      <c r="L87" s="60"/>
      <c r="M87" s="58"/>
      <c r="N87" s="58"/>
      <c r="O87" s="59"/>
      <c r="P87" s="8"/>
      <c r="Q87" s="8"/>
      <c r="R87" s="8"/>
      <c r="S87"/>
      <c r="T87"/>
      <c r="U87"/>
      <c r="V87"/>
      <c r="W87"/>
      <c r="X87"/>
      <c r="Y87" s="15"/>
      <c r="Z87" s="15"/>
      <c r="AA87" s="15"/>
      <c r="AB87" s="15"/>
      <c r="AC87" s="15"/>
      <c r="AD87" s="15"/>
      <c r="AE87" s="54"/>
      <c r="AF87" s="54"/>
      <c r="AG87" s="54"/>
      <c r="AH87" s="54"/>
    </row>
    <row r="88" spans="3:34" ht="14.4" x14ac:dyDescent="0.3">
      <c r="C88" s="56"/>
      <c r="D88" s="57"/>
      <c r="E88" s="57"/>
      <c r="F88" s="58"/>
      <c r="G88" s="55"/>
      <c r="H88" s="59"/>
      <c r="I88" s="56"/>
      <c r="J88" s="56"/>
      <c r="K88" s="60"/>
      <c r="L88" s="60"/>
      <c r="M88" s="58"/>
      <c r="N88" s="58"/>
      <c r="O88" s="59"/>
      <c r="P88" s="8"/>
      <c r="Q88" s="8"/>
      <c r="R88" s="8"/>
      <c r="S88"/>
      <c r="T88"/>
      <c r="U88"/>
      <c r="V88"/>
      <c r="W88"/>
      <c r="X88"/>
      <c r="Y88" s="15"/>
      <c r="Z88" s="15"/>
      <c r="AA88" s="15"/>
      <c r="AB88" s="15"/>
      <c r="AC88" s="15"/>
      <c r="AD88" s="15"/>
      <c r="AE88" s="54"/>
      <c r="AF88" s="54"/>
      <c r="AG88" s="54"/>
      <c r="AH88" s="54"/>
    </row>
    <row r="89" spans="3:34" ht="14.4" x14ac:dyDescent="0.3">
      <c r="C89" s="56"/>
      <c r="D89" s="57"/>
      <c r="E89" s="57"/>
      <c r="F89" s="58"/>
      <c r="G89" s="55"/>
      <c r="H89" s="59"/>
      <c r="I89" s="56"/>
      <c r="J89" s="56"/>
      <c r="K89" s="60"/>
      <c r="L89" s="60"/>
      <c r="M89" s="58"/>
      <c r="N89" s="58"/>
      <c r="O89" s="59"/>
      <c r="P89" s="8"/>
      <c r="Q89" s="8"/>
      <c r="R89" s="8"/>
      <c r="S89"/>
      <c r="T89"/>
      <c r="U89"/>
      <c r="V89"/>
      <c r="W89"/>
      <c r="X89"/>
      <c r="Y89" s="15"/>
      <c r="Z89" s="15"/>
      <c r="AA89" s="15"/>
      <c r="AB89" s="15"/>
      <c r="AC89" s="15"/>
      <c r="AD89" s="15"/>
      <c r="AE89" s="54"/>
      <c r="AF89" s="54"/>
      <c r="AG89" s="54"/>
      <c r="AH89" s="54"/>
    </row>
    <row r="90" spans="3:34" ht="14.4" x14ac:dyDescent="0.3">
      <c r="C90" s="56"/>
      <c r="D90" s="57"/>
      <c r="E90" s="57"/>
      <c r="F90" s="58"/>
      <c r="G90" s="55"/>
      <c r="H90" s="59"/>
      <c r="I90" s="56"/>
      <c r="J90" s="56"/>
      <c r="K90" s="60"/>
      <c r="L90" s="60"/>
      <c r="M90" s="58"/>
      <c r="N90" s="58"/>
      <c r="O90" s="59"/>
      <c r="P90" s="8"/>
      <c r="Q90" s="8"/>
      <c r="R90" s="8"/>
      <c r="S90"/>
      <c r="T90"/>
      <c r="U90"/>
      <c r="V90"/>
      <c r="W90"/>
      <c r="X90"/>
      <c r="Y90" s="15"/>
      <c r="Z90" s="15"/>
      <c r="AA90" s="15"/>
      <c r="AB90" s="15"/>
      <c r="AC90" s="15"/>
      <c r="AD90" s="15"/>
      <c r="AE90" s="54"/>
      <c r="AF90" s="54"/>
      <c r="AG90" s="54"/>
      <c r="AH90" s="54"/>
    </row>
    <row r="91" spans="3:34" ht="14.4" x14ac:dyDescent="0.3">
      <c r="C91" s="56"/>
      <c r="D91" s="57"/>
      <c r="E91" s="57"/>
      <c r="F91" s="58"/>
      <c r="G91" s="55"/>
      <c r="H91" s="59"/>
      <c r="I91" s="56"/>
      <c r="J91" s="56"/>
      <c r="K91" s="60"/>
      <c r="L91" s="60"/>
      <c r="M91" s="58"/>
      <c r="N91" s="58"/>
      <c r="O91" s="59"/>
      <c r="P91" s="8"/>
      <c r="Q91" s="8"/>
      <c r="R91" s="8"/>
      <c r="S91"/>
      <c r="T91"/>
      <c r="U91"/>
      <c r="V91"/>
      <c r="W91"/>
      <c r="X91"/>
      <c r="Y91" s="15"/>
      <c r="Z91" s="15"/>
      <c r="AA91" s="15"/>
      <c r="AB91" s="15"/>
      <c r="AC91" s="15"/>
      <c r="AD91" s="15"/>
      <c r="AE91" s="54"/>
      <c r="AF91" s="54"/>
      <c r="AG91" s="54"/>
      <c r="AH91" s="54"/>
    </row>
    <row r="92" spans="3:34" ht="14.4" x14ac:dyDescent="0.3">
      <c r="C92" s="56"/>
      <c r="D92" s="57"/>
      <c r="E92" s="57"/>
      <c r="F92" s="58"/>
      <c r="G92" s="55"/>
      <c r="H92" s="59"/>
      <c r="I92" s="56"/>
      <c r="J92" s="56"/>
      <c r="K92" s="60"/>
      <c r="L92" s="60"/>
      <c r="M92" s="58"/>
      <c r="N92" s="58"/>
      <c r="O92" s="59"/>
      <c r="P92" s="8"/>
      <c r="Q92" s="8"/>
      <c r="R92" s="8"/>
      <c r="S92"/>
      <c r="T92"/>
      <c r="U92"/>
      <c r="V92"/>
      <c r="W92"/>
      <c r="X92"/>
      <c r="Y92" s="15"/>
      <c r="Z92" s="15"/>
      <c r="AA92" s="15"/>
      <c r="AB92" s="15"/>
      <c r="AC92" s="15"/>
      <c r="AD92" s="15"/>
      <c r="AE92" s="54"/>
      <c r="AF92" s="54"/>
      <c r="AG92" s="54"/>
      <c r="AH92" s="54"/>
    </row>
    <row r="93" spans="3:34" ht="14.4" x14ac:dyDescent="0.3">
      <c r="C93" s="56"/>
      <c r="D93" s="57"/>
      <c r="E93" s="57"/>
      <c r="F93" s="58"/>
      <c r="G93" s="55"/>
      <c r="H93" s="59"/>
      <c r="I93" s="56"/>
      <c r="J93" s="56"/>
      <c r="K93" s="60"/>
      <c r="L93" s="60"/>
      <c r="M93" s="58"/>
      <c r="N93" s="58"/>
      <c r="O93" s="59"/>
      <c r="P93" s="8"/>
      <c r="Q93" s="8"/>
      <c r="R93" s="8"/>
      <c r="S93"/>
      <c r="T93"/>
      <c r="U93"/>
      <c r="V93"/>
      <c r="W93"/>
      <c r="X93"/>
      <c r="Y93" s="15"/>
      <c r="Z93" s="15"/>
      <c r="AA93" s="15"/>
      <c r="AB93" s="15"/>
      <c r="AC93" s="15"/>
      <c r="AD93" s="15"/>
      <c r="AE93" s="54"/>
      <c r="AF93" s="54"/>
      <c r="AG93" s="54"/>
      <c r="AH93" s="54"/>
    </row>
    <row r="94" spans="3:34" ht="14.4" x14ac:dyDescent="0.3">
      <c r="C94" s="56"/>
      <c r="D94" s="57"/>
      <c r="E94" s="57"/>
      <c r="F94" s="58"/>
      <c r="G94" s="55"/>
      <c r="H94" s="59"/>
      <c r="I94" s="56"/>
      <c r="J94" s="56"/>
      <c r="K94" s="60"/>
      <c r="L94" s="60"/>
      <c r="M94" s="58"/>
      <c r="N94" s="58"/>
      <c r="O94" s="59"/>
      <c r="P94" s="8"/>
      <c r="Q94" s="8"/>
      <c r="R94" s="8"/>
      <c r="S94"/>
      <c r="T94"/>
      <c r="U94"/>
      <c r="V94"/>
      <c r="W94"/>
      <c r="X94"/>
      <c r="Y94" s="15"/>
      <c r="Z94" s="15"/>
      <c r="AA94" s="15"/>
      <c r="AB94" s="15"/>
      <c r="AC94" s="15"/>
      <c r="AD94" s="15"/>
    </row>
    <row r="95" spans="3:34" ht="14.4" x14ac:dyDescent="0.3">
      <c r="C95" s="56"/>
      <c r="D95" s="57"/>
      <c r="E95" s="57"/>
      <c r="F95" s="58"/>
      <c r="G95" s="55"/>
      <c r="H95" s="59"/>
      <c r="I95" s="56"/>
      <c r="J95" s="56"/>
      <c r="K95" s="60"/>
      <c r="L95" s="60"/>
      <c r="M95" s="58"/>
      <c r="N95" s="58"/>
      <c r="O95" s="59"/>
      <c r="P95" s="8"/>
      <c r="Q95" s="8"/>
      <c r="R95" s="8"/>
      <c r="S95"/>
      <c r="T95"/>
      <c r="U95"/>
      <c r="V95"/>
      <c r="W95"/>
      <c r="X95"/>
      <c r="Y95" s="15"/>
      <c r="Z95" s="15"/>
      <c r="AA95" s="15"/>
      <c r="AB95" s="15"/>
      <c r="AC95" s="15"/>
      <c r="AD95" s="15"/>
    </row>
    <row r="96" spans="3:34" ht="14.4" x14ac:dyDescent="0.3">
      <c r="C96" s="56"/>
      <c r="D96" s="57"/>
      <c r="E96" s="57"/>
      <c r="F96" s="58"/>
      <c r="G96" s="55"/>
      <c r="H96" s="59"/>
      <c r="I96" s="56"/>
      <c r="J96" s="56"/>
      <c r="K96" s="60"/>
      <c r="L96" s="60"/>
      <c r="M96" s="58"/>
      <c r="N96" s="58"/>
      <c r="O96" s="59"/>
      <c r="P96" s="8"/>
      <c r="Q96" s="8"/>
      <c r="R96" s="8"/>
      <c r="S96"/>
      <c r="T96"/>
      <c r="U96"/>
      <c r="V96"/>
      <c r="W96"/>
      <c r="X96"/>
      <c r="Y96" s="15"/>
      <c r="Z96" s="15"/>
      <c r="AA96" s="15"/>
      <c r="AB96" s="15"/>
      <c r="AC96" s="15"/>
      <c r="AD96" s="15"/>
    </row>
    <row r="97" spans="3:30" ht="14.4" x14ac:dyDescent="0.3">
      <c r="C97" s="56"/>
      <c r="D97" s="57"/>
      <c r="E97" s="57"/>
      <c r="F97" s="58"/>
      <c r="G97" s="55"/>
      <c r="H97" s="59"/>
      <c r="I97" s="56"/>
      <c r="J97" s="56"/>
      <c r="K97" s="60"/>
      <c r="L97" s="60"/>
      <c r="M97" s="58"/>
      <c r="N97" s="58"/>
      <c r="O97" s="59"/>
      <c r="P97" s="8"/>
      <c r="Q97" s="8"/>
      <c r="R97" s="8"/>
      <c r="S97"/>
      <c r="T97"/>
      <c r="U97"/>
      <c r="V97"/>
      <c r="W97"/>
      <c r="X97"/>
      <c r="Y97" s="15"/>
      <c r="Z97" s="15"/>
      <c r="AA97" s="15"/>
      <c r="AB97" s="15"/>
      <c r="AC97" s="15"/>
      <c r="AD97" s="15"/>
    </row>
    <row r="98" spans="3:30" ht="14.4" x14ac:dyDescent="0.3">
      <c r="C98" s="56"/>
      <c r="D98" s="57"/>
      <c r="E98" s="57"/>
      <c r="F98" s="58"/>
      <c r="G98" s="55"/>
      <c r="H98" s="59"/>
      <c r="I98" s="56"/>
      <c r="J98" s="56"/>
      <c r="K98" s="60"/>
      <c r="L98" s="60"/>
      <c r="M98" s="58"/>
      <c r="N98" s="58"/>
      <c r="O98" s="59"/>
      <c r="P98" s="8"/>
      <c r="Q98" s="8"/>
      <c r="R98" s="8"/>
      <c r="S98"/>
      <c r="T98"/>
      <c r="U98"/>
      <c r="V98"/>
      <c r="W98"/>
      <c r="X98"/>
      <c r="Y98" s="15"/>
      <c r="Z98" s="15"/>
      <c r="AA98" s="15"/>
      <c r="AB98" s="15"/>
      <c r="AC98" s="15"/>
      <c r="AD98" s="15"/>
    </row>
    <row r="99" spans="3:30" ht="14.4" x14ac:dyDescent="0.3">
      <c r="C99" s="56"/>
      <c r="D99" s="57"/>
      <c r="E99" s="57"/>
      <c r="F99" s="58"/>
      <c r="G99" s="55"/>
      <c r="H99" s="59"/>
      <c r="I99" s="56"/>
      <c r="J99" s="56"/>
      <c r="K99" s="60"/>
      <c r="L99" s="60"/>
      <c r="M99" s="58"/>
      <c r="N99" s="58"/>
      <c r="O99" s="59"/>
      <c r="P99" s="8"/>
      <c r="Q99" s="8"/>
      <c r="R99" s="8"/>
      <c r="S99"/>
      <c r="T99"/>
      <c r="U99"/>
      <c r="V99"/>
      <c r="W99"/>
      <c r="X99"/>
      <c r="Y99" s="15"/>
      <c r="Z99" s="15"/>
      <c r="AA99" s="15"/>
      <c r="AB99" s="15"/>
      <c r="AC99" s="15"/>
      <c r="AD99" s="15"/>
    </row>
    <row r="100" spans="3:30" ht="14.4" x14ac:dyDescent="0.3">
      <c r="C100" s="56"/>
      <c r="D100" s="57"/>
      <c r="E100" s="57"/>
      <c r="F100" s="58"/>
      <c r="G100" s="55"/>
      <c r="H100" s="59"/>
      <c r="I100" s="56"/>
      <c r="J100" s="56"/>
      <c r="K100" s="60"/>
      <c r="L100" s="60"/>
      <c r="M100" s="58"/>
      <c r="N100" s="58"/>
      <c r="O100" s="59"/>
      <c r="P100" s="8"/>
      <c r="Q100" s="8"/>
      <c r="R100" s="8"/>
      <c r="S100"/>
      <c r="T100"/>
      <c r="U100"/>
      <c r="V100"/>
      <c r="W100"/>
      <c r="X100"/>
      <c r="Y100" s="15"/>
      <c r="Z100" s="15"/>
      <c r="AA100" s="15"/>
      <c r="AB100" s="15"/>
      <c r="AC100" s="15"/>
      <c r="AD100" s="15"/>
    </row>
    <row r="101" spans="3:30" ht="14.4" x14ac:dyDescent="0.3">
      <c r="C101" s="56"/>
      <c r="D101" s="57"/>
      <c r="E101" s="57"/>
      <c r="F101" s="58"/>
      <c r="G101" s="55"/>
      <c r="H101" s="59"/>
      <c r="I101" s="56"/>
      <c r="J101" s="56"/>
      <c r="K101" s="60"/>
      <c r="L101" s="60"/>
      <c r="M101" s="58"/>
      <c r="N101" s="58"/>
      <c r="O101" s="59"/>
      <c r="P101" s="8"/>
      <c r="Q101" s="8"/>
      <c r="R101" s="8"/>
      <c r="S101"/>
      <c r="T101"/>
      <c r="U101"/>
      <c r="V101"/>
      <c r="W101"/>
      <c r="X101"/>
      <c r="Y101" s="15"/>
      <c r="Z101" s="15"/>
      <c r="AA101" s="15"/>
      <c r="AB101" s="15"/>
      <c r="AC101" s="15"/>
      <c r="AD101" s="15"/>
    </row>
    <row r="102" spans="3:30" ht="14.4" x14ac:dyDescent="0.3">
      <c r="C102" s="56"/>
      <c r="D102" s="57"/>
      <c r="E102" s="57"/>
      <c r="F102" s="58"/>
      <c r="G102" s="55"/>
      <c r="H102" s="59"/>
      <c r="I102" s="56"/>
      <c r="J102" s="56"/>
      <c r="K102" s="60"/>
      <c r="L102" s="60"/>
      <c r="M102" s="58"/>
      <c r="N102" s="58"/>
      <c r="O102" s="59"/>
      <c r="P102" s="8"/>
      <c r="Q102" s="8"/>
      <c r="R102" s="8"/>
      <c r="S102"/>
      <c r="T102"/>
      <c r="U102"/>
      <c r="V102"/>
      <c r="W102"/>
      <c r="X102"/>
      <c r="Y102" s="15"/>
      <c r="Z102" s="15"/>
      <c r="AA102" s="15"/>
      <c r="AB102" s="15"/>
      <c r="AC102" s="15"/>
      <c r="AD102" s="15"/>
    </row>
    <row r="103" spans="3:30" ht="14.4" x14ac:dyDescent="0.3">
      <c r="C103" s="56"/>
      <c r="D103" s="57"/>
      <c r="E103" s="57"/>
      <c r="F103" s="58"/>
      <c r="G103" s="55"/>
      <c r="H103" s="59"/>
      <c r="J103" s="56"/>
      <c r="K103" s="60"/>
      <c r="L103" s="60"/>
      <c r="M103" s="58"/>
      <c r="N103" s="58"/>
      <c r="O103" s="59"/>
      <c r="P103" s="8"/>
      <c r="Q103" s="8"/>
      <c r="R103" s="8"/>
      <c r="S103"/>
      <c r="T103"/>
      <c r="U103"/>
      <c r="V103"/>
      <c r="W103"/>
      <c r="X103"/>
      <c r="Y103" s="15"/>
      <c r="Z103" s="15"/>
      <c r="AA103" s="15"/>
      <c r="AB103" s="15"/>
      <c r="AC103" s="15"/>
      <c r="AD103" s="15"/>
    </row>
    <row r="104" spans="3:30" ht="14.4" x14ac:dyDescent="0.3">
      <c r="C104" s="56"/>
      <c r="D104" s="57"/>
      <c r="E104" s="57"/>
      <c r="F104" s="58"/>
      <c r="G104" s="55"/>
      <c r="H104" s="59"/>
      <c r="J104" s="56"/>
      <c r="K104" s="60"/>
      <c r="L104" s="60"/>
      <c r="M104" s="58"/>
      <c r="N104" s="58"/>
      <c r="O104" s="59"/>
      <c r="P104" s="8"/>
      <c r="Q104" s="8"/>
      <c r="R104" s="8"/>
      <c r="S104"/>
      <c r="T104"/>
      <c r="U104"/>
      <c r="V104"/>
      <c r="W104"/>
      <c r="X104"/>
      <c r="Y104" s="15"/>
      <c r="Z104" s="15"/>
      <c r="AA104" s="15"/>
      <c r="AB104" s="15"/>
      <c r="AC104" s="15"/>
      <c r="AD104" s="15"/>
    </row>
    <row r="105" spans="3:30" ht="14.4" x14ac:dyDescent="0.3">
      <c r="C105" s="56"/>
      <c r="D105" s="57"/>
      <c r="E105" s="57"/>
      <c r="F105" s="58"/>
      <c r="G105" s="55"/>
      <c r="H105" s="59"/>
      <c r="J105" s="56"/>
      <c r="K105" s="60"/>
      <c r="L105" s="60"/>
      <c r="M105" s="58"/>
      <c r="N105" s="58"/>
      <c r="O105" s="59"/>
      <c r="P105" s="8"/>
      <c r="Q105" s="8"/>
      <c r="R105" s="8"/>
      <c r="S105"/>
      <c r="T105"/>
      <c r="U105"/>
      <c r="V105"/>
      <c r="W105"/>
      <c r="X105"/>
      <c r="Y105" s="15"/>
      <c r="Z105" s="15"/>
      <c r="AA105" s="15"/>
      <c r="AB105" s="15"/>
      <c r="AC105" s="15"/>
      <c r="AD105" s="15"/>
    </row>
    <row r="106" spans="3:30" ht="14.4" x14ac:dyDescent="0.3">
      <c r="C106" s="56"/>
      <c r="D106" s="57"/>
      <c r="E106" s="57"/>
      <c r="F106" s="58"/>
      <c r="G106" s="55"/>
      <c r="H106" s="59"/>
      <c r="J106" s="56"/>
      <c r="K106" s="60"/>
      <c r="L106" s="60"/>
      <c r="M106" s="58"/>
      <c r="N106" s="58"/>
      <c r="O106" s="59"/>
      <c r="P106" s="8"/>
      <c r="Q106" s="8"/>
      <c r="R106" s="8"/>
      <c r="S106"/>
      <c r="T106"/>
      <c r="U106"/>
      <c r="V106"/>
      <c r="W106"/>
      <c r="X106"/>
      <c r="Y106" s="15"/>
      <c r="Z106" s="15"/>
      <c r="AA106" s="15"/>
      <c r="AB106" s="15"/>
      <c r="AC106" s="15"/>
      <c r="AD106" s="15"/>
    </row>
    <row r="107" spans="3:30" ht="14.4" x14ac:dyDescent="0.3">
      <c r="C107" s="56"/>
      <c r="D107" s="57"/>
      <c r="E107" s="57"/>
      <c r="F107" s="58"/>
      <c r="G107" s="55"/>
      <c r="H107" s="59"/>
      <c r="J107" s="56"/>
      <c r="K107" s="60"/>
      <c r="L107" s="60"/>
      <c r="M107" s="58"/>
      <c r="N107" s="58"/>
      <c r="O107" s="59"/>
      <c r="P107" s="8"/>
      <c r="Q107" s="8"/>
      <c r="R107" s="8"/>
      <c r="S107"/>
      <c r="T107"/>
      <c r="U107"/>
      <c r="V107"/>
      <c r="W107"/>
      <c r="X107"/>
      <c r="Y107" s="15"/>
      <c r="Z107" s="15"/>
      <c r="AA107" s="15"/>
      <c r="AB107" s="15"/>
      <c r="AC107" s="15"/>
      <c r="AD107" s="15"/>
    </row>
    <row r="108" spans="3:30" ht="14.4" x14ac:dyDescent="0.3">
      <c r="C108" s="56"/>
      <c r="D108" s="57"/>
      <c r="E108" s="57"/>
      <c r="F108" s="58"/>
      <c r="G108" s="55"/>
      <c r="H108" s="59"/>
      <c r="J108" s="56"/>
      <c r="K108" s="60"/>
      <c r="L108" s="60"/>
      <c r="M108" s="58"/>
      <c r="N108" s="58"/>
      <c r="O108" s="59"/>
      <c r="P108" s="8"/>
      <c r="Q108" s="8"/>
      <c r="R108" s="8"/>
      <c r="S108"/>
      <c r="T108"/>
      <c r="U108"/>
      <c r="V108"/>
      <c r="W108"/>
      <c r="X108"/>
      <c r="Y108" s="15"/>
      <c r="Z108" s="15"/>
      <c r="AA108" s="15"/>
      <c r="AB108" s="15"/>
      <c r="AC108" s="15"/>
      <c r="AD108" s="15"/>
    </row>
    <row r="109" spans="3:30" ht="14.4" x14ac:dyDescent="0.3">
      <c r="C109" s="56"/>
      <c r="D109" s="57"/>
      <c r="E109" s="57"/>
      <c r="F109" s="58"/>
      <c r="G109" s="55"/>
      <c r="H109" s="59"/>
      <c r="J109" s="56"/>
      <c r="K109" s="60"/>
      <c r="L109" s="60"/>
      <c r="M109" s="58"/>
      <c r="N109" s="58"/>
      <c r="O109" s="59"/>
      <c r="P109" s="8"/>
      <c r="Q109" s="8"/>
      <c r="R109" s="8"/>
      <c r="S109"/>
      <c r="T109"/>
      <c r="U109"/>
      <c r="V109"/>
      <c r="W109"/>
      <c r="X109"/>
      <c r="Y109" s="15"/>
      <c r="Z109" s="15"/>
      <c r="AA109" s="15"/>
      <c r="AB109" s="15"/>
      <c r="AC109" s="15"/>
      <c r="AD109" s="15"/>
    </row>
    <row r="110" spans="3:30" ht="14.4" x14ac:dyDescent="0.3">
      <c r="C110" s="56"/>
      <c r="D110" s="57"/>
      <c r="E110" s="57"/>
      <c r="F110" s="58"/>
      <c r="G110" s="55"/>
      <c r="H110" s="59"/>
      <c r="J110" s="56"/>
      <c r="K110" s="60"/>
      <c r="L110" s="60"/>
      <c r="M110" s="58"/>
      <c r="N110" s="58"/>
      <c r="O110" s="59"/>
      <c r="P110" s="8"/>
      <c r="Q110" s="8"/>
      <c r="R110" s="8"/>
      <c r="S110"/>
      <c r="T110"/>
      <c r="U110"/>
      <c r="V110"/>
      <c r="W110"/>
      <c r="X110"/>
      <c r="Y110" s="15"/>
      <c r="Z110" s="15"/>
      <c r="AA110" s="15"/>
      <c r="AB110" s="15"/>
      <c r="AC110" s="15"/>
      <c r="AD110" s="15"/>
    </row>
    <row r="111" spans="3:30" ht="14.4" x14ac:dyDescent="0.3">
      <c r="C111" s="56"/>
      <c r="D111" s="57"/>
      <c r="E111" s="57"/>
      <c r="F111" s="58"/>
      <c r="G111" s="55"/>
      <c r="H111" s="59"/>
      <c r="J111" s="56"/>
      <c r="K111" s="60"/>
      <c r="L111" s="60"/>
      <c r="M111" s="58"/>
      <c r="N111" s="58"/>
      <c r="O111" s="59"/>
      <c r="P111" s="8"/>
      <c r="Q111" s="8"/>
      <c r="R111" s="8"/>
      <c r="S111"/>
      <c r="T111"/>
      <c r="U111"/>
      <c r="V111"/>
      <c r="W111"/>
      <c r="X111"/>
      <c r="Y111" s="15"/>
      <c r="Z111" s="15"/>
      <c r="AA111" s="15"/>
      <c r="AB111" s="15"/>
      <c r="AC111" s="15"/>
      <c r="AD111" s="15"/>
    </row>
    <row r="112" spans="3:30" ht="14.4" x14ac:dyDescent="0.3">
      <c r="C112" s="56"/>
      <c r="D112" s="57"/>
      <c r="E112" s="57"/>
      <c r="F112" s="58"/>
      <c r="G112" s="55"/>
      <c r="H112" s="59"/>
      <c r="J112" s="56"/>
      <c r="K112" s="60"/>
      <c r="L112" s="60"/>
      <c r="M112" s="58"/>
      <c r="N112" s="58"/>
      <c r="O112" s="59"/>
      <c r="P112" s="8"/>
      <c r="Q112" s="8"/>
      <c r="R112" s="8"/>
      <c r="S112"/>
      <c r="T112"/>
      <c r="U112"/>
      <c r="V112"/>
      <c r="W112"/>
      <c r="X112"/>
      <c r="Y112" s="15"/>
      <c r="Z112" s="15"/>
      <c r="AA112" s="15"/>
      <c r="AB112" s="15"/>
      <c r="AC112" s="15"/>
      <c r="AD112" s="15"/>
    </row>
    <row r="113" spans="3:30" ht="14.4" x14ac:dyDescent="0.3">
      <c r="C113" s="56"/>
      <c r="D113" s="57"/>
      <c r="E113" s="57"/>
      <c r="F113" s="58"/>
      <c r="G113" s="55"/>
      <c r="H113" s="59"/>
      <c r="J113" s="56"/>
      <c r="K113" s="60"/>
      <c r="L113" s="60"/>
      <c r="M113" s="58"/>
      <c r="N113" s="58"/>
      <c r="O113" s="59"/>
      <c r="P113" s="8"/>
      <c r="Q113" s="8"/>
      <c r="R113" s="8"/>
      <c r="S113"/>
      <c r="T113"/>
      <c r="U113"/>
      <c r="V113"/>
      <c r="W113"/>
      <c r="X113"/>
      <c r="Y113" s="15"/>
      <c r="Z113" s="15"/>
      <c r="AA113" s="15"/>
      <c r="AB113" s="15"/>
      <c r="AC113" s="15"/>
      <c r="AD113" s="15"/>
    </row>
    <row r="114" spans="3:30" ht="14.4" x14ac:dyDescent="0.3">
      <c r="C114" s="56"/>
      <c r="D114" s="57"/>
      <c r="E114" s="57"/>
      <c r="F114" s="58"/>
      <c r="G114" s="55"/>
      <c r="H114" s="59"/>
      <c r="J114" s="56"/>
      <c r="K114" s="60"/>
      <c r="L114" s="60"/>
      <c r="M114" s="58"/>
      <c r="N114" s="58"/>
      <c r="O114" s="59"/>
      <c r="P114" s="8"/>
      <c r="Q114" s="8"/>
      <c r="R114" s="8"/>
      <c r="S114"/>
      <c r="T114"/>
      <c r="U114"/>
      <c r="V114"/>
      <c r="W114"/>
      <c r="X114"/>
      <c r="Y114" s="15"/>
      <c r="Z114" s="15"/>
      <c r="AA114" s="15"/>
      <c r="AB114" s="15"/>
      <c r="AC114" s="15"/>
      <c r="AD114" s="15"/>
    </row>
    <row r="115" spans="3:30" ht="14.4" x14ac:dyDescent="0.3">
      <c r="C115" s="56"/>
      <c r="D115" s="57"/>
      <c r="E115" s="57"/>
      <c r="F115" s="58"/>
      <c r="G115" s="55"/>
      <c r="H115" s="59"/>
      <c r="J115" s="56"/>
      <c r="K115" s="60"/>
      <c r="L115" s="60"/>
      <c r="M115" s="58"/>
      <c r="N115" s="58"/>
      <c r="O115" s="59"/>
      <c r="P115" s="8"/>
      <c r="Q115" s="8"/>
      <c r="R115" s="8"/>
      <c r="S115"/>
      <c r="T115"/>
      <c r="U115"/>
      <c r="V115"/>
      <c r="W115"/>
      <c r="X115"/>
      <c r="Y115" s="15"/>
      <c r="Z115" s="15"/>
      <c r="AA115" s="15"/>
      <c r="AB115" s="15"/>
      <c r="AC115" s="15"/>
      <c r="AD115" s="15"/>
    </row>
    <row r="116" spans="3:30" ht="14.4" x14ac:dyDescent="0.3">
      <c r="C116" s="56"/>
      <c r="D116" s="57"/>
      <c r="E116" s="57"/>
      <c r="F116" s="58"/>
      <c r="G116" s="55"/>
      <c r="H116" s="59"/>
      <c r="J116" s="56"/>
      <c r="K116" s="60"/>
      <c r="L116" s="60"/>
      <c r="M116" s="58"/>
      <c r="N116" s="58"/>
      <c r="O116" s="59"/>
      <c r="P116" s="8"/>
      <c r="Q116" s="8"/>
      <c r="R116" s="8"/>
      <c r="S116"/>
      <c r="T116"/>
      <c r="U116"/>
      <c r="V116"/>
      <c r="W116"/>
      <c r="X116"/>
      <c r="Y116" s="15"/>
      <c r="Z116" s="15"/>
      <c r="AA116" s="15"/>
      <c r="AB116" s="15"/>
      <c r="AC116" s="15"/>
      <c r="AD116" s="15"/>
    </row>
    <row r="117" spans="3:30" ht="14.4" x14ac:dyDescent="0.3">
      <c r="C117" s="56"/>
      <c r="D117" s="57"/>
      <c r="E117" s="57"/>
      <c r="F117" s="58"/>
      <c r="G117" s="55"/>
      <c r="H117" s="59"/>
      <c r="J117" s="56"/>
      <c r="K117" s="60"/>
      <c r="L117" s="60"/>
      <c r="M117" s="58"/>
      <c r="N117" s="58"/>
      <c r="O117" s="59"/>
      <c r="P117" s="8"/>
      <c r="Q117" s="8"/>
      <c r="R117" s="8"/>
      <c r="S117"/>
      <c r="T117"/>
      <c r="U117"/>
      <c r="V117"/>
      <c r="W117"/>
      <c r="X117"/>
      <c r="Y117" s="15"/>
      <c r="Z117" s="15"/>
      <c r="AA117" s="15"/>
      <c r="AB117" s="15"/>
      <c r="AC117" s="15"/>
      <c r="AD117" s="15"/>
    </row>
    <row r="118" spans="3:30" ht="14.4" x14ac:dyDescent="0.3">
      <c r="C118" s="56"/>
      <c r="D118" s="57"/>
      <c r="E118" s="57"/>
      <c r="F118" s="58"/>
      <c r="G118" s="55"/>
      <c r="H118" s="59"/>
      <c r="J118" s="56"/>
      <c r="K118" s="60"/>
      <c r="L118" s="60"/>
      <c r="M118" s="58"/>
      <c r="N118" s="58"/>
      <c r="O118" s="59"/>
      <c r="P118" s="8"/>
      <c r="Q118" s="8"/>
      <c r="R118" s="8"/>
      <c r="S118"/>
      <c r="T118"/>
      <c r="U118"/>
      <c r="V118"/>
      <c r="W118"/>
      <c r="X118"/>
      <c r="Y118" s="15"/>
      <c r="Z118" s="15"/>
      <c r="AA118" s="15"/>
      <c r="AB118" s="15"/>
      <c r="AC118" s="15"/>
      <c r="AD118" s="15"/>
    </row>
    <row r="119" spans="3:30" ht="14.4" x14ac:dyDescent="0.3">
      <c r="C119" s="56"/>
      <c r="D119" s="57"/>
      <c r="E119" s="57"/>
      <c r="F119" s="58"/>
      <c r="G119" s="55"/>
      <c r="H119" s="59"/>
      <c r="J119" s="56"/>
      <c r="K119" s="60"/>
      <c r="L119" s="60"/>
      <c r="M119" s="58"/>
      <c r="N119" s="58"/>
      <c r="O119" s="59"/>
      <c r="P119" s="8"/>
      <c r="Q119" s="8"/>
      <c r="R119" s="8"/>
      <c r="S119"/>
      <c r="T119"/>
      <c r="U119"/>
      <c r="V119"/>
      <c r="W119"/>
      <c r="X119"/>
      <c r="Y119" s="15"/>
      <c r="Z119" s="15"/>
      <c r="AA119" s="15"/>
      <c r="AB119" s="15"/>
      <c r="AC119" s="15"/>
      <c r="AD119" s="15"/>
    </row>
    <row r="120" spans="3:30" ht="14.4" x14ac:dyDescent="0.3">
      <c r="C120" s="56"/>
      <c r="D120" s="57"/>
      <c r="E120" s="57"/>
      <c r="F120" s="58"/>
      <c r="G120" s="55"/>
      <c r="H120" s="59"/>
      <c r="J120" s="56"/>
      <c r="K120" s="60"/>
      <c r="L120" s="60"/>
      <c r="M120" s="58"/>
      <c r="N120" s="58"/>
      <c r="O120" s="59"/>
      <c r="P120" s="8"/>
      <c r="Q120" s="8"/>
      <c r="R120" s="8"/>
      <c r="S120"/>
      <c r="T120"/>
      <c r="U120"/>
      <c r="V120"/>
      <c r="W120"/>
      <c r="X120"/>
      <c r="Y120" s="15"/>
      <c r="Z120" s="15"/>
      <c r="AA120" s="15"/>
      <c r="AB120" s="15"/>
      <c r="AC120" s="15"/>
      <c r="AD120" s="15"/>
    </row>
    <row r="121" spans="3:30" ht="14.4" x14ac:dyDescent="0.3">
      <c r="C121" s="56"/>
      <c r="D121" s="57"/>
      <c r="E121" s="57"/>
      <c r="F121" s="58"/>
      <c r="G121" s="55"/>
      <c r="H121" s="59"/>
      <c r="J121" s="56"/>
      <c r="K121" s="60"/>
      <c r="L121" s="60"/>
      <c r="M121" s="58"/>
      <c r="N121" s="58"/>
      <c r="O121" s="59"/>
      <c r="P121" s="8"/>
      <c r="Q121" s="8"/>
      <c r="R121" s="8"/>
      <c r="S121"/>
      <c r="T121"/>
      <c r="U121"/>
      <c r="V121"/>
      <c r="W121"/>
      <c r="X121"/>
      <c r="Y121" s="15"/>
      <c r="Z121" s="15"/>
      <c r="AA121" s="15"/>
      <c r="AB121" s="15"/>
      <c r="AC121" s="15"/>
      <c r="AD121" s="15"/>
    </row>
    <row r="122" spans="3:30" ht="14.4" x14ac:dyDescent="0.3">
      <c r="C122" s="56"/>
      <c r="D122" s="57"/>
      <c r="E122" s="57"/>
      <c r="F122" s="58"/>
      <c r="G122" s="55"/>
      <c r="H122" s="59"/>
      <c r="J122" s="56"/>
      <c r="K122" s="60"/>
      <c r="L122" s="60"/>
      <c r="M122" s="58"/>
      <c r="N122" s="58"/>
      <c r="O122" s="59"/>
      <c r="P122" s="8"/>
      <c r="Q122" s="8"/>
      <c r="R122" s="8"/>
      <c r="S122"/>
      <c r="T122"/>
      <c r="U122"/>
      <c r="V122"/>
      <c r="W122"/>
      <c r="X122"/>
      <c r="Y122" s="15"/>
      <c r="Z122" s="15"/>
      <c r="AA122" s="15"/>
      <c r="AB122" s="15"/>
      <c r="AC122" s="15"/>
      <c r="AD122" s="15"/>
    </row>
    <row r="123" spans="3:30" ht="14.4" x14ac:dyDescent="0.3">
      <c r="C123" s="56"/>
      <c r="D123" s="57"/>
      <c r="E123" s="57"/>
      <c r="F123" s="58"/>
      <c r="G123" s="55"/>
      <c r="H123" s="59"/>
      <c r="J123" s="56"/>
      <c r="K123" s="60"/>
      <c r="L123" s="60"/>
      <c r="M123" s="58"/>
      <c r="N123" s="58"/>
      <c r="O123" s="59"/>
      <c r="P123" s="8"/>
      <c r="Q123" s="8"/>
      <c r="R123" s="8"/>
      <c r="S123"/>
      <c r="T123"/>
      <c r="U123"/>
      <c r="V123"/>
      <c r="W123"/>
      <c r="X123"/>
      <c r="Y123" s="15"/>
      <c r="Z123" s="15"/>
      <c r="AA123" s="15"/>
      <c r="AB123" s="15"/>
      <c r="AC123" s="15"/>
      <c r="AD123" s="15"/>
    </row>
    <row r="124" spans="3:30" ht="14.4" x14ac:dyDescent="0.3">
      <c r="C124" s="56"/>
      <c r="D124" s="57"/>
      <c r="E124" s="57"/>
      <c r="F124" s="58"/>
      <c r="G124" s="55"/>
      <c r="H124" s="59"/>
      <c r="J124" s="56"/>
      <c r="K124" s="60"/>
      <c r="L124" s="60"/>
      <c r="M124" s="58"/>
      <c r="N124" s="58"/>
      <c r="O124" s="59"/>
      <c r="P124" s="8"/>
      <c r="Q124" s="8"/>
      <c r="R124" s="8"/>
      <c r="S124"/>
      <c r="T124"/>
      <c r="U124"/>
      <c r="V124"/>
      <c r="W124"/>
      <c r="X124"/>
      <c r="Y124" s="15"/>
      <c r="Z124" s="15"/>
      <c r="AA124" s="15"/>
      <c r="AB124" s="15"/>
      <c r="AC124" s="15"/>
      <c r="AD124" s="15"/>
    </row>
    <row r="125" spans="3:30" ht="15" thickBot="1" x14ac:dyDescent="0.35">
      <c r="C125" s="56"/>
      <c r="D125" s="57"/>
      <c r="E125" s="57"/>
      <c r="F125" s="58"/>
      <c r="G125" s="55"/>
      <c r="H125" s="59"/>
      <c r="J125" s="56"/>
      <c r="K125" s="60"/>
      <c r="L125" s="60"/>
      <c r="M125" s="58"/>
      <c r="N125" s="58"/>
      <c r="O125" s="59"/>
      <c r="P125" s="9"/>
      <c r="Q125" s="9"/>
      <c r="R125" s="9"/>
      <c r="S125"/>
      <c r="T125"/>
      <c r="U125"/>
      <c r="V125"/>
      <c r="W125"/>
      <c r="X125"/>
    </row>
    <row r="126" spans="3:30" ht="14.4" x14ac:dyDescent="0.3">
      <c r="C126" s="56"/>
      <c r="D126" s="57"/>
      <c r="E126" s="57"/>
      <c r="F126" s="58"/>
      <c r="G126" s="55"/>
      <c r="H126" s="59"/>
      <c r="J126" s="56"/>
      <c r="K126" s="60"/>
      <c r="L126" s="60"/>
      <c r="M126" s="58"/>
      <c r="N126" s="58"/>
      <c r="O126" s="59"/>
      <c r="P126" s="8"/>
      <c r="Q126" s="8"/>
      <c r="R126" s="15"/>
      <c r="S126" s="15"/>
      <c r="T126" s="15"/>
      <c r="U126" s="15"/>
      <c r="V126" s="15"/>
      <c r="W126" s="15"/>
      <c r="X126" s="15"/>
    </row>
    <row r="127" spans="3:30" ht="14.4" x14ac:dyDescent="0.3">
      <c r="C127" s="56"/>
      <c r="D127" s="57"/>
      <c r="E127" s="57"/>
      <c r="F127" s="58"/>
      <c r="G127" s="55"/>
      <c r="H127" s="59"/>
      <c r="J127" s="56"/>
      <c r="K127" s="60"/>
      <c r="L127" s="60"/>
      <c r="M127" s="58"/>
      <c r="N127" s="58"/>
      <c r="O127" s="59"/>
      <c r="P127" s="8"/>
      <c r="Q127" s="8"/>
      <c r="R127" s="15"/>
      <c r="S127" s="15"/>
      <c r="T127" s="15"/>
      <c r="U127" s="15"/>
      <c r="V127" s="15"/>
      <c r="W127" s="15"/>
      <c r="X127" s="15"/>
    </row>
    <row r="128" spans="3:30" ht="14.4" x14ac:dyDescent="0.3">
      <c r="C128" s="56"/>
      <c r="D128" s="57"/>
      <c r="E128" s="57"/>
      <c r="F128" s="58"/>
      <c r="G128" s="55"/>
      <c r="H128" s="59"/>
      <c r="J128" s="56"/>
      <c r="K128" s="60"/>
      <c r="L128" s="60"/>
      <c r="M128" s="58"/>
      <c r="N128" s="58"/>
      <c r="O128" s="59"/>
      <c r="P128" s="8"/>
      <c r="Q128" s="8"/>
      <c r="R128" s="15"/>
      <c r="S128" s="15"/>
      <c r="T128" s="15"/>
      <c r="U128" s="15"/>
      <c r="V128" s="15"/>
      <c r="W128" s="15"/>
      <c r="X128" s="15"/>
    </row>
    <row r="129" spans="3:24" s="43" customFormat="1" ht="14.4" x14ac:dyDescent="0.3">
      <c r="C129" s="56"/>
      <c r="D129" s="57"/>
      <c r="E129" s="57"/>
      <c r="F129" s="58"/>
      <c r="G129" s="55"/>
      <c r="H129" s="59"/>
      <c r="J129" s="56"/>
      <c r="K129" s="60"/>
      <c r="L129" s="60"/>
      <c r="M129" s="58"/>
      <c r="N129" s="58"/>
      <c r="O129" s="59"/>
      <c r="P129" s="8"/>
      <c r="Q129" s="8"/>
      <c r="R129" s="15"/>
      <c r="S129" s="15"/>
      <c r="T129" s="15"/>
      <c r="U129" s="15"/>
      <c r="V129" s="15"/>
      <c r="W129" s="15"/>
      <c r="X129" s="15"/>
    </row>
    <row r="130" spans="3:24" s="43" customFormat="1" ht="14.4" x14ac:dyDescent="0.3">
      <c r="C130" s="56"/>
      <c r="D130" s="57"/>
      <c r="E130" s="57"/>
      <c r="F130" s="58"/>
      <c r="G130" s="55"/>
      <c r="H130" s="59"/>
      <c r="J130" s="56"/>
      <c r="K130" s="60"/>
      <c r="L130" s="60"/>
      <c r="M130" s="58"/>
      <c r="N130" s="58"/>
      <c r="O130" s="59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3:24" s="43" customFormat="1" ht="14.4" x14ac:dyDescent="0.3">
      <c r="C131" s="56"/>
      <c r="D131" s="57"/>
      <c r="E131" s="57"/>
      <c r="F131" s="58"/>
      <c r="G131" s="55"/>
      <c r="H131" s="59"/>
      <c r="J131" s="56"/>
      <c r="K131" s="60"/>
      <c r="L131" s="60"/>
      <c r="M131" s="58"/>
      <c r="N131" s="58"/>
      <c r="O131" s="59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3:24" s="43" customFormat="1" ht="14.4" x14ac:dyDescent="0.3">
      <c r="C132" s="56"/>
      <c r="D132" s="57"/>
      <c r="E132" s="57"/>
      <c r="F132" s="58"/>
      <c r="G132" s="55"/>
      <c r="H132" s="59"/>
      <c r="J132" s="56"/>
      <c r="K132" s="60"/>
      <c r="L132" s="60"/>
      <c r="M132" s="58"/>
      <c r="N132" s="58"/>
      <c r="O132" s="59"/>
      <c r="P132" s="63"/>
      <c r="Q132" s="63"/>
      <c r="R132" s="63"/>
      <c r="S132" s="63"/>
      <c r="T132" s="63"/>
      <c r="U132" s="63"/>
      <c r="V132" s="15"/>
      <c r="W132" s="15"/>
      <c r="X132" s="15"/>
    </row>
    <row r="133" spans="3:24" s="43" customFormat="1" ht="14.4" x14ac:dyDescent="0.3">
      <c r="C133" s="56"/>
      <c r="D133" s="57"/>
      <c r="E133" s="57"/>
      <c r="F133" s="58"/>
      <c r="G133" s="55"/>
      <c r="H133" s="59"/>
      <c r="J133" s="56"/>
      <c r="K133" s="60"/>
      <c r="L133" s="60"/>
      <c r="M133" s="58"/>
      <c r="N133" s="58"/>
      <c r="O133" s="59"/>
      <c r="P133" s="8"/>
      <c r="Q133" s="8"/>
      <c r="R133" s="8"/>
      <c r="S133" s="8"/>
      <c r="T133" s="8"/>
      <c r="U133" s="8"/>
      <c r="V133" s="15"/>
      <c r="W133" s="15"/>
      <c r="X133" s="15"/>
    </row>
    <row r="134" spans="3:24" s="43" customFormat="1" ht="14.4" x14ac:dyDescent="0.3">
      <c r="C134" s="56"/>
      <c r="D134" s="57"/>
      <c r="E134" s="57"/>
      <c r="F134" s="58"/>
      <c r="G134" s="55"/>
      <c r="H134" s="59"/>
      <c r="J134" s="56"/>
      <c r="K134" s="60"/>
      <c r="L134" s="60"/>
      <c r="M134" s="58"/>
      <c r="N134" s="58"/>
      <c r="O134" s="59"/>
      <c r="P134" s="8"/>
      <c r="Q134" s="8"/>
      <c r="R134" s="8"/>
      <c r="S134" s="8"/>
      <c r="T134" s="8"/>
      <c r="U134" s="8"/>
      <c r="V134" s="15"/>
      <c r="W134" s="15"/>
      <c r="X134" s="15"/>
    </row>
    <row r="135" spans="3:24" s="43" customFormat="1" ht="14.4" x14ac:dyDescent="0.3">
      <c r="C135" s="56"/>
      <c r="D135" s="57"/>
      <c r="E135" s="57"/>
      <c r="F135" s="58"/>
      <c r="G135" s="55"/>
      <c r="H135" s="59"/>
      <c r="J135" s="56"/>
      <c r="K135" s="60"/>
      <c r="L135" s="60"/>
      <c r="M135" s="58"/>
      <c r="N135" s="58"/>
      <c r="O135" s="59"/>
      <c r="P135" s="8"/>
      <c r="Q135" s="8"/>
      <c r="R135" s="8"/>
      <c r="S135" s="8"/>
      <c r="T135" s="8"/>
      <c r="U135" s="8"/>
      <c r="V135" s="15"/>
      <c r="W135" s="15"/>
      <c r="X135" s="15"/>
    </row>
    <row r="136" spans="3:24" s="43" customFormat="1" ht="14.4" x14ac:dyDescent="0.3">
      <c r="C136" s="56"/>
      <c r="D136" s="57"/>
      <c r="E136" s="57"/>
      <c r="F136" s="58"/>
      <c r="G136" s="55"/>
      <c r="H136" s="59"/>
      <c r="J136" s="56"/>
      <c r="K136" s="60"/>
      <c r="L136" s="60"/>
      <c r="M136" s="58"/>
      <c r="N136" s="58"/>
      <c r="O136" s="59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3:24" s="43" customFormat="1" x14ac:dyDescent="0.25">
      <c r="C137" s="56"/>
      <c r="D137" s="57"/>
      <c r="E137" s="57"/>
      <c r="F137" s="58"/>
      <c r="G137" s="55"/>
      <c r="H137" s="59"/>
      <c r="J137" s="56"/>
      <c r="K137" s="60"/>
      <c r="L137" s="60"/>
      <c r="M137" s="58"/>
      <c r="N137" s="58"/>
      <c r="O137" s="59"/>
      <c r="P137" s="63"/>
      <c r="Q137" s="63"/>
      <c r="R137" s="63"/>
      <c r="S137" s="63"/>
      <c r="T137" s="63"/>
      <c r="U137" s="63"/>
      <c r="V137" s="63"/>
      <c r="W137" s="63"/>
      <c r="X137" s="63"/>
    </row>
    <row r="138" spans="3:24" s="43" customFormat="1" ht="14.4" x14ac:dyDescent="0.3">
      <c r="C138" s="56"/>
      <c r="D138" s="57"/>
      <c r="E138" s="57"/>
      <c r="F138" s="58"/>
      <c r="G138" s="55"/>
      <c r="H138" s="59"/>
      <c r="J138" s="56"/>
      <c r="K138" s="60"/>
      <c r="L138" s="60"/>
      <c r="M138" s="58"/>
      <c r="N138" s="58"/>
      <c r="O138" s="59"/>
      <c r="P138" s="8"/>
      <c r="Q138" s="8"/>
      <c r="R138" s="8"/>
      <c r="S138" s="8"/>
      <c r="T138" s="8"/>
      <c r="U138" s="8"/>
      <c r="V138" s="8"/>
      <c r="W138" s="8"/>
      <c r="X138" s="8"/>
    </row>
    <row r="139" spans="3:24" s="43" customFormat="1" ht="14.4" x14ac:dyDescent="0.3">
      <c r="C139" s="56"/>
      <c r="D139" s="57"/>
      <c r="E139" s="57"/>
      <c r="F139" s="58"/>
      <c r="G139" s="55"/>
      <c r="H139" s="59"/>
      <c r="J139" s="56"/>
      <c r="K139" s="60"/>
      <c r="L139" s="60"/>
      <c r="M139" s="58"/>
      <c r="N139" s="58"/>
      <c r="O139" s="59"/>
      <c r="P139" s="8"/>
      <c r="Q139" s="8"/>
      <c r="R139" s="8"/>
      <c r="S139" s="8"/>
      <c r="T139" s="8"/>
      <c r="U139" s="8"/>
      <c r="V139" s="8"/>
      <c r="W139" s="8"/>
      <c r="X139" s="8"/>
    </row>
    <row r="140" spans="3:24" s="43" customFormat="1" ht="14.4" x14ac:dyDescent="0.3">
      <c r="C140" s="56"/>
      <c r="D140" s="57"/>
      <c r="E140" s="57"/>
      <c r="F140" s="58"/>
      <c r="G140" s="55"/>
      <c r="H140" s="59"/>
      <c r="J140" s="56"/>
      <c r="K140" s="60"/>
      <c r="L140" s="60"/>
      <c r="M140" s="58"/>
      <c r="N140" s="58"/>
      <c r="O140" s="59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3:24" s="43" customFormat="1" ht="14.4" x14ac:dyDescent="0.3">
      <c r="C141" s="56"/>
      <c r="D141" s="57"/>
      <c r="E141" s="57"/>
      <c r="F141" s="58"/>
      <c r="G141" s="55"/>
      <c r="H141" s="59"/>
      <c r="J141" s="56"/>
      <c r="K141" s="60"/>
      <c r="L141" s="60"/>
      <c r="M141" s="58"/>
      <c r="O141" s="59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3:24" s="43" customFormat="1" ht="14.4" x14ac:dyDescent="0.3">
      <c r="C142" s="56"/>
      <c r="D142" s="57"/>
      <c r="E142" s="57"/>
      <c r="F142" s="58"/>
      <c r="G142" s="55"/>
      <c r="H142" s="59"/>
      <c r="J142" s="56"/>
      <c r="K142" s="60"/>
      <c r="L142" s="60"/>
      <c r="M142" s="58"/>
      <c r="O142" s="59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3:24" s="43" customFormat="1" ht="14.4" x14ac:dyDescent="0.3">
      <c r="C143" s="56"/>
      <c r="D143" s="57"/>
      <c r="E143" s="57"/>
      <c r="F143" s="58"/>
      <c r="G143" s="55"/>
      <c r="H143" s="59"/>
      <c r="J143" s="56"/>
      <c r="K143" s="60"/>
      <c r="L143" s="60"/>
      <c r="M143" s="58"/>
      <c r="O143" s="59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3:24" s="43" customFormat="1" ht="14.4" x14ac:dyDescent="0.3">
      <c r="C144" s="56"/>
      <c r="D144" s="57"/>
      <c r="E144" s="57"/>
      <c r="F144" s="58"/>
      <c r="G144" s="55"/>
      <c r="H144" s="59"/>
      <c r="J144" s="56"/>
      <c r="K144" s="60"/>
      <c r="L144" s="60"/>
      <c r="M144" s="58"/>
      <c r="O144" s="59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3:24" s="43" customFormat="1" ht="14.4" x14ac:dyDescent="0.3">
      <c r="C145" s="56"/>
      <c r="D145" s="57"/>
      <c r="E145" s="57"/>
      <c r="F145" s="58"/>
      <c r="G145" s="55"/>
      <c r="H145" s="59"/>
      <c r="J145" s="56"/>
      <c r="K145" s="60"/>
      <c r="L145" s="60"/>
      <c r="M145" s="58"/>
      <c r="O145" s="59"/>
      <c r="P145" s="63"/>
      <c r="Q145" s="63"/>
      <c r="R145" s="15"/>
      <c r="S145" s="15"/>
      <c r="T145" s="15"/>
      <c r="U145" s="15"/>
      <c r="V145" s="15"/>
      <c r="W145" s="15"/>
      <c r="X145" s="15"/>
    </row>
    <row r="146" spans="3:24" s="43" customFormat="1" ht="14.4" x14ac:dyDescent="0.3">
      <c r="C146" s="56"/>
      <c r="D146" s="57"/>
      <c r="E146" s="57"/>
      <c r="F146" s="58"/>
      <c r="G146" s="55"/>
      <c r="H146" s="59"/>
      <c r="J146" s="56"/>
      <c r="K146" s="60"/>
      <c r="L146" s="60"/>
      <c r="M146" s="58"/>
      <c r="O146" s="59"/>
      <c r="P146" s="8"/>
      <c r="Q146" s="8"/>
      <c r="R146" s="15"/>
      <c r="S146" s="15"/>
      <c r="T146" s="15"/>
      <c r="U146" s="15"/>
      <c r="V146" s="15"/>
      <c r="W146" s="15"/>
      <c r="X146" s="15"/>
    </row>
    <row r="147" spans="3:24" s="43" customFormat="1" ht="14.4" x14ac:dyDescent="0.3">
      <c r="C147" s="56"/>
      <c r="D147" s="60"/>
      <c r="E147" s="60"/>
      <c r="F147" s="58"/>
      <c r="G147" s="55"/>
      <c r="H147" s="59"/>
      <c r="O147" s="59"/>
      <c r="P147" s="8"/>
      <c r="Q147" s="8"/>
      <c r="R147" s="15"/>
      <c r="S147" s="15"/>
      <c r="T147" s="15"/>
      <c r="U147" s="15"/>
      <c r="V147" s="15"/>
      <c r="W147" s="15"/>
      <c r="X147" s="15"/>
    </row>
    <row r="148" spans="3:24" s="43" customFormat="1" ht="14.4" x14ac:dyDescent="0.3">
      <c r="C148" s="56"/>
      <c r="D148" s="60"/>
      <c r="E148" s="60"/>
      <c r="F148" s="58"/>
      <c r="G148" s="55"/>
      <c r="H148" s="59"/>
      <c r="O148" s="59"/>
      <c r="P148" s="8"/>
      <c r="Q148" s="8"/>
      <c r="R148" s="15"/>
      <c r="S148" s="15"/>
      <c r="T148" s="15"/>
      <c r="U148" s="15"/>
      <c r="V148" s="15"/>
      <c r="W148" s="15"/>
      <c r="X148" s="15"/>
    </row>
    <row r="149" spans="3:24" s="43" customFormat="1" ht="14.4" x14ac:dyDescent="0.3">
      <c r="C149" s="56"/>
      <c r="D149" s="60"/>
      <c r="E149" s="60"/>
      <c r="F149" s="58"/>
      <c r="G149" s="55"/>
      <c r="H149" s="59"/>
      <c r="O149" s="59"/>
      <c r="P149" s="8"/>
      <c r="Q149" s="8"/>
      <c r="R149" s="15"/>
      <c r="S149" s="15"/>
      <c r="T149" s="15"/>
      <c r="U149" s="15"/>
      <c r="V149" s="15"/>
      <c r="W149" s="15"/>
      <c r="X149" s="15"/>
    </row>
    <row r="150" spans="3:24" s="43" customFormat="1" ht="14.4" x14ac:dyDescent="0.3">
      <c r="H150" s="64"/>
      <c r="O150" s="64"/>
      <c r="P150" s="8"/>
      <c r="Q150" s="8"/>
      <c r="R150" s="15"/>
      <c r="S150" s="15"/>
      <c r="T150" s="15"/>
      <c r="U150" s="15"/>
      <c r="V150" s="15"/>
      <c r="W150" s="15"/>
      <c r="X150" s="15"/>
    </row>
    <row r="151" spans="3:24" s="43" customFormat="1" ht="14.4" x14ac:dyDescent="0.3">
      <c r="H151" s="64"/>
      <c r="O151" s="64"/>
      <c r="P151" s="8"/>
      <c r="Q151" s="8"/>
      <c r="R151" s="15"/>
      <c r="S151" s="15"/>
      <c r="T151" s="15"/>
      <c r="U151" s="15"/>
      <c r="V151" s="15"/>
      <c r="W151" s="15"/>
      <c r="X151" s="15"/>
    </row>
    <row r="152" spans="3:24" s="43" customFormat="1" ht="14.4" x14ac:dyDescent="0.3">
      <c r="H152" s="64"/>
      <c r="O152" s="64"/>
      <c r="P152" s="8"/>
      <c r="Q152" s="8"/>
      <c r="R152" s="15"/>
      <c r="S152" s="15"/>
      <c r="T152" s="15"/>
      <c r="U152" s="15"/>
      <c r="V152" s="15"/>
      <c r="W152" s="15"/>
      <c r="X152" s="15"/>
    </row>
    <row r="153" spans="3:24" s="43" customFormat="1" ht="14.4" x14ac:dyDescent="0.3">
      <c r="H153" s="64"/>
      <c r="O153" s="64"/>
      <c r="P153" s="8"/>
      <c r="Q153" s="8"/>
      <c r="R153" s="15"/>
      <c r="S153" s="15"/>
      <c r="T153" s="15"/>
      <c r="U153" s="15"/>
      <c r="V153" s="15"/>
      <c r="W153" s="15"/>
      <c r="X153" s="15"/>
    </row>
    <row r="154" spans="3:24" s="43" customFormat="1" ht="14.4" x14ac:dyDescent="0.3">
      <c r="H154" s="64"/>
      <c r="O154" s="64"/>
      <c r="P154" s="8"/>
      <c r="Q154" s="8"/>
      <c r="R154" s="15"/>
      <c r="S154" s="15"/>
      <c r="T154" s="15"/>
      <c r="U154" s="15"/>
      <c r="V154" s="15"/>
      <c r="W154" s="15"/>
      <c r="X154" s="15"/>
    </row>
    <row r="155" spans="3:24" s="43" customFormat="1" ht="14.4" x14ac:dyDescent="0.3">
      <c r="H155" s="64"/>
      <c r="O155" s="64"/>
      <c r="P155" s="8"/>
      <c r="Q155" s="8"/>
      <c r="R155" s="15"/>
      <c r="S155" s="15"/>
      <c r="T155" s="15"/>
      <c r="U155" s="15"/>
      <c r="V155" s="15"/>
      <c r="W155" s="15"/>
      <c r="X155" s="15"/>
    </row>
    <row r="156" spans="3:24" s="43" customFormat="1" ht="14.4" x14ac:dyDescent="0.3">
      <c r="H156" s="64"/>
      <c r="O156" s="64"/>
      <c r="P156" s="8"/>
      <c r="Q156" s="8"/>
      <c r="R156" s="15"/>
      <c r="S156" s="15"/>
      <c r="T156" s="15"/>
      <c r="U156" s="15"/>
      <c r="V156" s="15"/>
      <c r="W156" s="15"/>
      <c r="X156" s="15"/>
    </row>
    <row r="157" spans="3:24" s="43" customFormat="1" ht="14.4" x14ac:dyDescent="0.3">
      <c r="H157" s="64"/>
      <c r="O157" s="64"/>
      <c r="P157" s="8"/>
      <c r="Q157" s="8"/>
      <c r="R157" s="15"/>
      <c r="S157" s="15"/>
      <c r="T157" s="15"/>
      <c r="U157" s="15"/>
      <c r="V157" s="15"/>
      <c r="W157" s="15"/>
      <c r="X157" s="15"/>
    </row>
    <row r="158" spans="3:24" s="43" customFormat="1" ht="14.4" x14ac:dyDescent="0.3">
      <c r="H158" s="64"/>
      <c r="O158" s="64"/>
      <c r="P158" s="8"/>
      <c r="Q158" s="8"/>
      <c r="R158" s="15"/>
      <c r="S158" s="15"/>
      <c r="T158" s="15"/>
      <c r="U158" s="15"/>
      <c r="V158" s="15"/>
      <c r="W158" s="15"/>
      <c r="X158" s="15"/>
    </row>
    <row r="159" spans="3:24" s="43" customFormat="1" ht="14.4" x14ac:dyDescent="0.3">
      <c r="H159" s="64"/>
      <c r="O159" s="64"/>
      <c r="P159" s="8"/>
      <c r="Q159" s="8"/>
      <c r="R159" s="15"/>
      <c r="S159" s="15"/>
      <c r="T159" s="15"/>
      <c r="U159" s="15"/>
      <c r="V159" s="15"/>
      <c r="W159" s="15"/>
      <c r="X159" s="15"/>
    </row>
    <row r="160" spans="3:24" s="43" customFormat="1" ht="14.4" x14ac:dyDescent="0.3">
      <c r="H160" s="64"/>
      <c r="O160" s="64"/>
      <c r="P160" s="8"/>
      <c r="Q160" s="8"/>
      <c r="R160" s="15"/>
      <c r="S160" s="15"/>
      <c r="T160" s="15"/>
      <c r="U160" s="15"/>
      <c r="V160" s="15"/>
      <c r="W160" s="15"/>
      <c r="X160" s="15"/>
    </row>
    <row r="161" spans="16:24" s="43" customFormat="1" ht="14.4" x14ac:dyDescent="0.3">
      <c r="P161" s="8"/>
      <c r="Q161" s="8"/>
      <c r="R161" s="15"/>
      <c r="S161" s="15"/>
      <c r="T161" s="15"/>
      <c r="U161" s="15"/>
      <c r="V161" s="15"/>
      <c r="W161" s="15"/>
      <c r="X161" s="15"/>
    </row>
    <row r="162" spans="16:24" s="43" customFormat="1" ht="14.4" x14ac:dyDescent="0.3">
      <c r="P162" s="8"/>
      <c r="Q162" s="8"/>
      <c r="R162" s="15"/>
      <c r="S162" s="15"/>
      <c r="T162" s="15"/>
      <c r="U162" s="15"/>
      <c r="V162" s="15"/>
      <c r="W162" s="15"/>
      <c r="X162" s="15"/>
    </row>
    <row r="163" spans="16:24" s="43" customFormat="1" ht="14.4" x14ac:dyDescent="0.3">
      <c r="P163" s="8"/>
      <c r="Q163" s="8"/>
      <c r="R163" s="15"/>
      <c r="S163" s="15"/>
      <c r="T163" s="15"/>
      <c r="U163" s="15"/>
      <c r="V163" s="15"/>
      <c r="W163" s="15"/>
      <c r="X163" s="15"/>
    </row>
    <row r="164" spans="16:24" s="43" customFormat="1" ht="14.4" x14ac:dyDescent="0.3">
      <c r="P164" s="8"/>
      <c r="Q164" s="8"/>
      <c r="R164" s="15"/>
      <c r="S164" s="15"/>
      <c r="T164" s="15"/>
      <c r="U164" s="15"/>
      <c r="V164" s="15"/>
      <c r="W164" s="15"/>
      <c r="X164" s="15"/>
    </row>
    <row r="165" spans="16:24" s="43" customFormat="1" ht="14.4" x14ac:dyDescent="0.3">
      <c r="P165" s="8"/>
      <c r="Q165" s="8"/>
      <c r="R165" s="15"/>
      <c r="S165" s="15"/>
      <c r="T165" s="15"/>
      <c r="U165" s="15"/>
      <c r="V165" s="15"/>
      <c r="W165" s="15"/>
      <c r="X165" s="15"/>
    </row>
    <row r="166" spans="16:24" s="43" customFormat="1" ht="14.4" x14ac:dyDescent="0.3">
      <c r="P166" s="8"/>
      <c r="Q166" s="8"/>
      <c r="R166" s="15"/>
      <c r="S166" s="15"/>
      <c r="T166" s="15"/>
      <c r="U166" s="15"/>
      <c r="V166" s="15"/>
      <c r="W166" s="15"/>
      <c r="X166" s="15"/>
    </row>
    <row r="167" spans="16:24" s="43" customFormat="1" ht="14.4" x14ac:dyDescent="0.3">
      <c r="P167" s="8"/>
      <c r="Q167" s="8"/>
      <c r="R167" s="15"/>
      <c r="S167" s="15"/>
      <c r="T167" s="15"/>
      <c r="U167" s="15"/>
      <c r="V167" s="15"/>
      <c r="W167" s="15"/>
      <c r="X167" s="15"/>
    </row>
    <row r="168" spans="16:24" s="43" customFormat="1" ht="14.4" x14ac:dyDescent="0.3">
      <c r="P168" s="8"/>
      <c r="Q168" s="8"/>
      <c r="R168" s="15"/>
      <c r="S168" s="15"/>
      <c r="T168" s="15"/>
      <c r="U168" s="15"/>
      <c r="V168" s="15"/>
      <c r="W168" s="15"/>
      <c r="X168" s="15"/>
    </row>
    <row r="169" spans="16:24" s="43" customFormat="1" ht="14.4" x14ac:dyDescent="0.3">
      <c r="P169" s="8"/>
      <c r="Q169" s="8"/>
      <c r="R169" s="15"/>
      <c r="S169" s="15"/>
      <c r="T169" s="15"/>
      <c r="U169" s="15"/>
      <c r="V169" s="15"/>
      <c r="W169" s="15"/>
      <c r="X169" s="15"/>
    </row>
    <row r="170" spans="16:24" s="43" customFormat="1" ht="14.4" x14ac:dyDescent="0.3">
      <c r="P170" s="8"/>
      <c r="Q170" s="8"/>
      <c r="R170" s="15"/>
      <c r="S170" s="15"/>
      <c r="T170" s="15"/>
      <c r="U170" s="15"/>
      <c r="V170" s="15"/>
      <c r="W170" s="15"/>
      <c r="X170" s="15"/>
    </row>
    <row r="171" spans="16:24" s="43" customFormat="1" ht="14.4" x14ac:dyDescent="0.3">
      <c r="P171" s="8"/>
      <c r="Q171" s="8"/>
      <c r="R171" s="15"/>
      <c r="S171" s="15"/>
      <c r="T171" s="15"/>
      <c r="U171" s="15"/>
      <c r="V171" s="15"/>
      <c r="W171" s="15"/>
      <c r="X171" s="15"/>
    </row>
    <row r="172" spans="16:24" s="43" customFormat="1" ht="14.4" x14ac:dyDescent="0.3">
      <c r="P172" s="8"/>
      <c r="Q172" s="8"/>
      <c r="R172" s="15"/>
      <c r="S172" s="15"/>
      <c r="T172" s="15"/>
      <c r="U172" s="15"/>
      <c r="V172" s="15"/>
      <c r="W172" s="15"/>
      <c r="X172" s="15"/>
    </row>
    <row r="173" spans="16:24" s="43" customFormat="1" ht="14.4" x14ac:dyDescent="0.3">
      <c r="P173" s="8"/>
      <c r="Q173" s="8"/>
      <c r="R173" s="15"/>
      <c r="S173" s="15"/>
      <c r="T173" s="15"/>
      <c r="U173" s="15"/>
      <c r="V173" s="15"/>
      <c r="W173" s="15"/>
      <c r="X173" s="15"/>
    </row>
    <row r="174" spans="16:24" s="43" customFormat="1" ht="14.4" x14ac:dyDescent="0.3">
      <c r="P174" s="8"/>
      <c r="Q174" s="8"/>
      <c r="R174" s="15"/>
      <c r="S174" s="15"/>
      <c r="T174" s="15"/>
      <c r="U174" s="15"/>
      <c r="V174" s="15"/>
      <c r="W174" s="15"/>
      <c r="X174" s="15"/>
    </row>
    <row r="175" spans="16:24" s="43" customFormat="1" ht="14.4" x14ac:dyDescent="0.3">
      <c r="P175" s="8"/>
      <c r="Q175" s="8"/>
      <c r="R175" s="15"/>
      <c r="S175" s="15"/>
      <c r="T175" s="15"/>
      <c r="U175" s="15"/>
      <c r="V175" s="15"/>
      <c r="W175" s="15"/>
      <c r="X175" s="15"/>
    </row>
    <row r="176" spans="16:24" s="43" customFormat="1" ht="14.4" x14ac:dyDescent="0.3">
      <c r="P176" s="8"/>
      <c r="Q176" s="8"/>
      <c r="R176" s="15"/>
      <c r="S176" s="15"/>
      <c r="T176" s="15"/>
      <c r="U176" s="15"/>
      <c r="V176" s="15"/>
      <c r="W176" s="15"/>
      <c r="X176" s="15"/>
    </row>
    <row r="177" spans="16:24" s="43" customFormat="1" ht="14.4" x14ac:dyDescent="0.3">
      <c r="P177" s="8"/>
      <c r="Q177" s="8"/>
      <c r="R177" s="15"/>
      <c r="S177" s="15"/>
      <c r="T177" s="15"/>
      <c r="U177" s="15"/>
      <c r="V177" s="15"/>
      <c r="W177" s="15"/>
      <c r="X177" s="15"/>
    </row>
    <row r="178" spans="16:24" s="43" customFormat="1" ht="14.4" x14ac:dyDescent="0.3">
      <c r="P178" s="8"/>
      <c r="Q178" s="8"/>
      <c r="R178" s="15"/>
      <c r="S178" s="15"/>
      <c r="T178" s="15"/>
      <c r="U178" s="15"/>
      <c r="V178" s="15"/>
      <c r="W178" s="15"/>
      <c r="X178" s="15"/>
    </row>
    <row r="179" spans="16:24" s="43" customFormat="1" ht="14.4" x14ac:dyDescent="0.3">
      <c r="P179" s="8"/>
      <c r="Q179" s="8"/>
      <c r="R179" s="15"/>
      <c r="S179" s="15"/>
      <c r="T179" s="15"/>
      <c r="U179" s="15"/>
      <c r="V179" s="15"/>
      <c r="W179" s="15"/>
      <c r="X179" s="15"/>
    </row>
    <row r="180" spans="16:24" s="43" customFormat="1" ht="14.4" x14ac:dyDescent="0.3">
      <c r="P180" s="8"/>
      <c r="Q180" s="8"/>
      <c r="R180" s="15"/>
      <c r="S180" s="15"/>
      <c r="T180" s="15"/>
      <c r="U180" s="15"/>
      <c r="V180" s="15"/>
      <c r="W180" s="15"/>
      <c r="X180" s="15"/>
    </row>
    <row r="181" spans="16:24" s="43" customFormat="1" ht="14.4" x14ac:dyDescent="0.3">
      <c r="P181" s="8"/>
      <c r="Q181" s="8"/>
      <c r="R181" s="15"/>
      <c r="S181" s="15"/>
      <c r="T181" s="15"/>
      <c r="U181" s="15"/>
      <c r="V181" s="15"/>
      <c r="W181" s="15"/>
      <c r="X181" s="15"/>
    </row>
    <row r="182" spans="16:24" s="43" customFormat="1" ht="14.4" x14ac:dyDescent="0.3">
      <c r="P182" s="8"/>
      <c r="Q182" s="8"/>
      <c r="R182" s="15"/>
      <c r="S182" s="15"/>
      <c r="T182" s="15"/>
      <c r="U182" s="15"/>
      <c r="V182" s="15"/>
      <c r="W182" s="15"/>
      <c r="X182" s="15"/>
    </row>
    <row r="183" spans="16:24" s="43" customFormat="1" ht="14.4" x14ac:dyDescent="0.3">
      <c r="P183" s="8"/>
      <c r="Q183" s="8"/>
      <c r="R183" s="15"/>
      <c r="S183" s="15"/>
      <c r="T183" s="15"/>
      <c r="U183" s="15"/>
      <c r="V183" s="15"/>
      <c r="W183" s="15"/>
      <c r="X183" s="15"/>
    </row>
    <row r="184" spans="16:24" s="43" customFormat="1" ht="14.4" x14ac:dyDescent="0.3">
      <c r="P184" s="8"/>
      <c r="Q184" s="8"/>
      <c r="R184" s="15"/>
      <c r="S184" s="15"/>
      <c r="T184" s="15"/>
      <c r="U184" s="15"/>
      <c r="V184" s="15"/>
      <c r="W184" s="15"/>
      <c r="X184" s="15"/>
    </row>
    <row r="185" spans="16:24" s="43" customFormat="1" ht="14.4" x14ac:dyDescent="0.3">
      <c r="P185" s="8"/>
      <c r="Q185" s="8"/>
      <c r="R185" s="15"/>
      <c r="S185" s="15"/>
      <c r="T185" s="15"/>
      <c r="U185" s="15"/>
      <c r="V185" s="15"/>
      <c r="W185" s="15"/>
      <c r="X185" s="15"/>
    </row>
    <row r="186" spans="16:24" s="43" customFormat="1" ht="14.4" x14ac:dyDescent="0.3">
      <c r="P186" s="8"/>
      <c r="Q186" s="8"/>
      <c r="R186" s="15"/>
      <c r="S186" s="15"/>
      <c r="T186" s="15"/>
      <c r="U186" s="15"/>
      <c r="V186" s="15"/>
      <c r="W186" s="15"/>
      <c r="X186" s="15"/>
    </row>
    <row r="187" spans="16:24" s="43" customFormat="1" ht="14.4" x14ac:dyDescent="0.3">
      <c r="P187" s="8"/>
      <c r="Q187" s="8"/>
      <c r="R187" s="15"/>
      <c r="S187" s="15"/>
      <c r="T187" s="15"/>
      <c r="U187" s="15"/>
      <c r="V187" s="15"/>
      <c r="W187" s="15"/>
      <c r="X187" s="15"/>
    </row>
    <row r="188" spans="16:24" s="43" customFormat="1" ht="14.4" x14ac:dyDescent="0.3">
      <c r="P188" s="8"/>
      <c r="Q188" s="8"/>
      <c r="R188" s="15"/>
      <c r="S188" s="15"/>
      <c r="T188" s="15"/>
      <c r="U188" s="15"/>
      <c r="V188" s="15"/>
      <c r="W188" s="15"/>
      <c r="X188" s="15"/>
    </row>
    <row r="189" spans="16:24" s="43" customFormat="1" ht="14.4" x14ac:dyDescent="0.3">
      <c r="P189" s="8"/>
      <c r="Q189" s="8"/>
      <c r="R189" s="15"/>
      <c r="S189" s="15"/>
      <c r="T189" s="15"/>
      <c r="U189" s="15"/>
      <c r="V189" s="15"/>
      <c r="W189" s="15"/>
      <c r="X189" s="15"/>
    </row>
    <row r="190" spans="16:24" s="43" customFormat="1" ht="14.4" x14ac:dyDescent="0.3">
      <c r="P190" s="8"/>
      <c r="Q190" s="8"/>
      <c r="R190" s="15"/>
      <c r="S190" s="15"/>
      <c r="T190" s="15"/>
      <c r="U190" s="15"/>
      <c r="V190" s="15"/>
      <c r="W190" s="15"/>
      <c r="X190" s="15"/>
    </row>
    <row r="191" spans="16:24" s="43" customFormat="1" ht="14.4" x14ac:dyDescent="0.3">
      <c r="P191" s="8"/>
      <c r="Q191" s="8"/>
      <c r="R191" s="15"/>
      <c r="S191" s="15"/>
      <c r="T191" s="15"/>
      <c r="U191" s="15"/>
      <c r="V191" s="15"/>
      <c r="W191" s="15"/>
      <c r="X191" s="15"/>
    </row>
    <row r="192" spans="16:24" s="43" customFormat="1" ht="14.4" x14ac:dyDescent="0.3">
      <c r="P192" s="8"/>
      <c r="Q192" s="8"/>
      <c r="R192" s="15"/>
      <c r="S192" s="15"/>
      <c r="T192" s="15"/>
      <c r="U192" s="15"/>
      <c r="V192" s="15"/>
      <c r="W192" s="15"/>
      <c r="X192" s="15"/>
    </row>
    <row r="193" spans="16:24" s="43" customFormat="1" ht="14.4" x14ac:dyDescent="0.3">
      <c r="P193" s="8"/>
      <c r="Q193" s="8"/>
      <c r="R193" s="15"/>
      <c r="S193" s="15"/>
      <c r="T193" s="15"/>
      <c r="U193" s="15"/>
      <c r="V193" s="15"/>
      <c r="W193" s="15"/>
      <c r="X193" s="15"/>
    </row>
    <row r="194" spans="16:24" s="43" customFormat="1" ht="14.4" x14ac:dyDescent="0.3">
      <c r="P194" s="8"/>
      <c r="Q194" s="8"/>
      <c r="R194" s="15"/>
      <c r="S194" s="15"/>
      <c r="T194" s="15"/>
      <c r="U194" s="15"/>
      <c r="V194" s="15"/>
      <c r="W194" s="15"/>
      <c r="X194" s="15"/>
    </row>
    <row r="195" spans="16:24" s="43" customFormat="1" ht="14.4" x14ac:dyDescent="0.3">
      <c r="P195" s="8"/>
      <c r="Q195" s="8"/>
      <c r="R195" s="15"/>
      <c r="S195" s="15"/>
      <c r="T195" s="15"/>
      <c r="U195" s="15"/>
      <c r="V195" s="15"/>
      <c r="W195" s="15"/>
      <c r="X195" s="15"/>
    </row>
    <row r="196" spans="16:24" s="43" customFormat="1" ht="14.4" x14ac:dyDescent="0.3">
      <c r="P196" s="8"/>
      <c r="Q196" s="8"/>
      <c r="R196" s="15"/>
      <c r="S196" s="15"/>
      <c r="T196" s="15"/>
      <c r="U196" s="15"/>
      <c r="V196" s="15"/>
      <c r="W196" s="15"/>
      <c r="X196" s="15"/>
    </row>
    <row r="197" spans="16:24" s="43" customFormat="1" ht="14.4" x14ac:dyDescent="0.3">
      <c r="P197" s="8"/>
      <c r="Q197" s="8"/>
      <c r="R197" s="15"/>
      <c r="S197" s="15"/>
      <c r="T197" s="15"/>
      <c r="U197" s="15"/>
      <c r="V197" s="15"/>
      <c r="W197" s="15"/>
      <c r="X197" s="15"/>
    </row>
    <row r="198" spans="16:24" s="43" customFormat="1" ht="14.4" x14ac:dyDescent="0.3">
      <c r="P198" s="8"/>
      <c r="Q198" s="8"/>
      <c r="R198" s="15"/>
      <c r="S198" s="15"/>
      <c r="T198" s="15"/>
      <c r="U198" s="15"/>
      <c r="V198" s="15"/>
      <c r="W198" s="15"/>
      <c r="X198" s="15"/>
    </row>
    <row r="199" spans="16:24" s="43" customFormat="1" ht="14.4" x14ac:dyDescent="0.3">
      <c r="P199" s="8"/>
      <c r="Q199" s="8"/>
      <c r="R199" s="15"/>
      <c r="S199" s="15"/>
      <c r="T199" s="15"/>
      <c r="U199" s="15"/>
      <c r="V199" s="15"/>
      <c r="W199" s="15"/>
      <c r="X199" s="15"/>
    </row>
    <row r="200" spans="16:24" s="43" customFormat="1" ht="14.4" x14ac:dyDescent="0.3">
      <c r="P200" s="8"/>
      <c r="Q200" s="8"/>
      <c r="R200" s="15"/>
      <c r="S200" s="15"/>
      <c r="T200" s="15"/>
      <c r="U200" s="15"/>
      <c r="V200" s="15"/>
      <c r="W200" s="15"/>
      <c r="X200" s="15"/>
    </row>
    <row r="201" spans="16:24" s="43" customFormat="1" ht="14.4" x14ac:dyDescent="0.3">
      <c r="P201" s="8"/>
      <c r="Q201" s="8"/>
      <c r="R201" s="15"/>
      <c r="S201" s="15"/>
      <c r="T201" s="15"/>
      <c r="U201" s="15"/>
      <c r="V201" s="15"/>
      <c r="W201" s="15"/>
      <c r="X201" s="15"/>
    </row>
    <row r="202" spans="16:24" s="43" customFormat="1" ht="14.4" x14ac:dyDescent="0.3">
      <c r="P202" s="8"/>
      <c r="Q202" s="8"/>
      <c r="R202" s="15"/>
      <c r="S202" s="15"/>
      <c r="T202" s="15"/>
      <c r="U202" s="15"/>
      <c r="V202" s="15"/>
      <c r="W202" s="15"/>
      <c r="X202" s="15"/>
    </row>
    <row r="203" spans="16:24" s="43" customFormat="1" ht="14.4" x14ac:dyDescent="0.3">
      <c r="P203" s="8"/>
      <c r="Q203" s="8"/>
      <c r="R203" s="15"/>
      <c r="S203" s="15"/>
      <c r="T203" s="15"/>
      <c r="U203" s="15"/>
      <c r="V203" s="15"/>
      <c r="W203" s="15"/>
      <c r="X203" s="15"/>
    </row>
    <row r="204" spans="16:24" s="43" customFormat="1" ht="14.4" x14ac:dyDescent="0.3">
      <c r="P204" s="8"/>
      <c r="Q204" s="8"/>
      <c r="R204" s="15"/>
      <c r="S204" s="15"/>
      <c r="T204" s="15"/>
      <c r="U204" s="15"/>
      <c r="V204" s="15"/>
      <c r="W204" s="15"/>
      <c r="X204" s="15"/>
    </row>
    <row r="205" spans="16:24" s="43" customFormat="1" ht="14.4" x14ac:dyDescent="0.3">
      <c r="P205" s="8"/>
      <c r="Q205" s="8"/>
      <c r="R205" s="15"/>
      <c r="S205" s="15"/>
      <c r="T205" s="15"/>
      <c r="U205" s="15"/>
      <c r="V205" s="15"/>
      <c r="W205" s="15"/>
      <c r="X205" s="15"/>
    </row>
    <row r="206" spans="16:24" s="43" customFormat="1" ht="14.4" x14ac:dyDescent="0.3">
      <c r="P206" s="8"/>
      <c r="Q206" s="8"/>
      <c r="R206" s="15"/>
      <c r="S206" s="15"/>
      <c r="T206" s="15"/>
      <c r="U206" s="15"/>
      <c r="V206" s="15"/>
      <c r="W206" s="15"/>
      <c r="X206" s="15"/>
    </row>
    <row r="207" spans="16:24" s="43" customFormat="1" ht="14.4" x14ac:dyDescent="0.3">
      <c r="P207" s="8"/>
      <c r="Q207" s="8"/>
      <c r="R207" s="15"/>
      <c r="S207" s="15"/>
      <c r="T207" s="15"/>
      <c r="U207" s="15"/>
      <c r="V207" s="15"/>
      <c r="W207" s="15"/>
      <c r="X207" s="15"/>
    </row>
    <row r="208" spans="16:24" s="43" customFormat="1" ht="14.4" x14ac:dyDescent="0.3">
      <c r="P208" s="8"/>
      <c r="Q208" s="8"/>
      <c r="R208" s="15"/>
      <c r="S208" s="15"/>
      <c r="T208" s="15"/>
      <c r="U208" s="15"/>
      <c r="V208" s="15"/>
      <c r="W208" s="15"/>
      <c r="X208" s="15"/>
    </row>
    <row r="209" spans="4:24" s="43" customFormat="1" ht="14.4" x14ac:dyDescent="0.3">
      <c r="H209" s="64"/>
      <c r="O209" s="64"/>
      <c r="P209" s="8"/>
      <c r="Q209" s="8"/>
      <c r="R209" s="15"/>
      <c r="S209" s="15"/>
      <c r="T209" s="15"/>
      <c r="U209" s="15"/>
      <c r="V209" s="15"/>
      <c r="W209" s="15"/>
      <c r="X209" s="15"/>
    </row>
    <row r="210" spans="4:24" s="43" customFormat="1" ht="14.4" x14ac:dyDescent="0.3">
      <c r="H210" s="64"/>
      <c r="O210" s="64"/>
      <c r="P210" s="8"/>
      <c r="Q210" s="8"/>
      <c r="R210" s="15"/>
      <c r="S210" s="15"/>
      <c r="T210" s="15"/>
      <c r="U210" s="15"/>
      <c r="V210" s="15"/>
      <c r="W210" s="15"/>
      <c r="X210" s="15"/>
    </row>
    <row r="211" spans="4:24" s="43" customFormat="1" ht="14.4" x14ac:dyDescent="0.3">
      <c r="H211" s="64"/>
      <c r="O211" s="64"/>
      <c r="P211" s="8"/>
      <c r="Q211" s="8"/>
      <c r="R211" s="15"/>
      <c r="S211" s="15"/>
      <c r="T211" s="15"/>
      <c r="U211" s="15"/>
      <c r="V211" s="15"/>
      <c r="W211" s="15"/>
      <c r="X211" s="15"/>
    </row>
    <row r="212" spans="4:24" s="43" customFormat="1" ht="14.4" x14ac:dyDescent="0.3">
      <c r="H212" s="64"/>
      <c r="O212" s="64"/>
      <c r="P212" s="8"/>
      <c r="Q212" s="8"/>
      <c r="R212" s="15"/>
      <c r="S212" s="15"/>
      <c r="T212" s="15"/>
      <c r="U212" s="15"/>
      <c r="V212" s="15"/>
      <c r="W212" s="15"/>
      <c r="X212" s="15"/>
    </row>
    <row r="213" spans="4:24" s="43" customFormat="1" ht="14.4" x14ac:dyDescent="0.3">
      <c r="H213" s="64"/>
      <c r="O213" s="64"/>
      <c r="P213" s="8"/>
      <c r="Q213" s="8"/>
      <c r="R213" s="15"/>
      <c r="S213" s="15"/>
      <c r="T213" s="15"/>
      <c r="U213" s="15"/>
      <c r="V213" s="15"/>
      <c r="W213" s="15"/>
      <c r="X213" s="15"/>
    </row>
    <row r="214" spans="4:24" s="43" customFormat="1" ht="14.4" x14ac:dyDescent="0.3">
      <c r="H214" s="64"/>
      <c r="O214" s="64"/>
      <c r="P214" s="8"/>
      <c r="Q214" s="8"/>
      <c r="R214" s="15"/>
      <c r="S214" s="15"/>
      <c r="T214" s="15"/>
      <c r="U214" s="15"/>
      <c r="V214" s="15"/>
      <c r="W214" s="15"/>
      <c r="X214" s="15"/>
    </row>
    <row r="215" spans="4:24" s="43" customFormat="1" ht="14.4" x14ac:dyDescent="0.3">
      <c r="H215" s="64"/>
      <c r="O215" s="64"/>
      <c r="P215" s="8"/>
      <c r="Q215" s="8"/>
      <c r="R215" s="15"/>
      <c r="S215" s="15"/>
      <c r="T215" s="15"/>
      <c r="U215" s="15"/>
      <c r="V215" s="15"/>
      <c r="W215" s="15"/>
      <c r="X215" s="15"/>
    </row>
    <row r="216" spans="4:24" s="43" customFormat="1" ht="14.4" x14ac:dyDescent="0.3">
      <c r="H216" s="64"/>
      <c r="O216" s="64"/>
      <c r="P216" s="8"/>
      <c r="Q216" s="8"/>
      <c r="R216" s="15"/>
      <c r="S216" s="15"/>
      <c r="T216" s="15"/>
      <c r="U216" s="15"/>
      <c r="V216" s="15"/>
      <c r="W216" s="15"/>
      <c r="X216" s="15"/>
    </row>
    <row r="217" spans="4:24" s="43" customFormat="1" ht="14.4" x14ac:dyDescent="0.3">
      <c r="H217" s="64"/>
      <c r="O217" s="64"/>
      <c r="P217" s="8"/>
      <c r="Q217" s="8"/>
      <c r="R217" s="15"/>
      <c r="S217" s="15"/>
      <c r="T217" s="15"/>
      <c r="U217" s="15"/>
      <c r="V217" s="15"/>
      <c r="W217" s="15"/>
      <c r="X217" s="15"/>
    </row>
    <row r="218" spans="4:24" s="43" customFormat="1" ht="14.4" x14ac:dyDescent="0.3">
      <c r="H218" s="64"/>
      <c r="O218" s="64"/>
      <c r="P218" s="8"/>
      <c r="Q218" s="8"/>
      <c r="R218" s="15"/>
      <c r="S218" s="15"/>
      <c r="T218" s="15"/>
      <c r="U218" s="15"/>
      <c r="V218" s="15"/>
      <c r="W218" s="15"/>
      <c r="X218" s="15"/>
    </row>
    <row r="219" spans="4:24" s="43" customFormat="1" ht="14.4" x14ac:dyDescent="0.3">
      <c r="D219" s="60"/>
      <c r="E219" s="60"/>
      <c r="F219" s="60"/>
      <c r="H219" s="64"/>
      <c r="O219" s="64"/>
      <c r="P219" s="8"/>
      <c r="Q219" s="8"/>
      <c r="R219" s="15"/>
      <c r="S219" s="15"/>
      <c r="T219" s="15"/>
      <c r="U219" s="15"/>
      <c r="V219" s="15"/>
      <c r="W219" s="15"/>
      <c r="X219" s="15"/>
    </row>
    <row r="220" spans="4:24" s="43" customFormat="1" ht="14.4" x14ac:dyDescent="0.3">
      <c r="D220" s="60"/>
      <c r="E220" s="60"/>
      <c r="F220" s="60"/>
      <c r="H220" s="64"/>
      <c r="O220" s="64"/>
      <c r="P220" s="8"/>
      <c r="Q220" s="8"/>
      <c r="R220" s="15"/>
      <c r="S220" s="15"/>
      <c r="T220" s="15"/>
      <c r="U220" s="15"/>
      <c r="V220" s="15"/>
      <c r="W220" s="15"/>
      <c r="X220" s="15"/>
    </row>
    <row r="221" spans="4:24" s="43" customFormat="1" ht="14.4" x14ac:dyDescent="0.3">
      <c r="D221" s="60"/>
      <c r="E221" s="60"/>
      <c r="F221" s="60"/>
      <c r="H221" s="64"/>
      <c r="O221" s="64"/>
      <c r="P221" s="8"/>
      <c r="Q221" s="8"/>
      <c r="R221" s="15"/>
      <c r="S221" s="15"/>
      <c r="T221" s="15"/>
      <c r="U221" s="15"/>
      <c r="V221" s="15"/>
      <c r="W221" s="15"/>
      <c r="X221" s="15"/>
    </row>
    <row r="222" spans="4:24" s="43" customFormat="1" ht="14.4" x14ac:dyDescent="0.3">
      <c r="D222" s="60"/>
      <c r="E222" s="60"/>
      <c r="F222" s="60"/>
      <c r="H222" s="64"/>
      <c r="O222" s="64"/>
      <c r="P222" s="8"/>
      <c r="Q222" s="8"/>
      <c r="R222" s="15"/>
      <c r="S222" s="15"/>
      <c r="T222" s="15"/>
      <c r="U222" s="15"/>
      <c r="V222" s="15"/>
      <c r="W222" s="15"/>
      <c r="X222" s="15"/>
    </row>
    <row r="223" spans="4:24" s="43" customFormat="1" ht="14.4" x14ac:dyDescent="0.3">
      <c r="D223" s="60"/>
      <c r="E223" s="60"/>
      <c r="F223" s="60"/>
      <c r="H223" s="64"/>
      <c r="O223" s="64"/>
      <c r="P223" s="8"/>
      <c r="Q223" s="8"/>
      <c r="R223" s="15"/>
      <c r="S223" s="15"/>
      <c r="T223" s="15"/>
      <c r="U223" s="15"/>
      <c r="V223" s="15"/>
      <c r="W223" s="15"/>
      <c r="X223" s="15"/>
    </row>
    <row r="224" spans="4:24" s="43" customFormat="1" ht="14.4" x14ac:dyDescent="0.3">
      <c r="D224" s="60"/>
      <c r="E224" s="60"/>
      <c r="F224" s="60"/>
      <c r="H224" s="64"/>
      <c r="O224" s="64"/>
      <c r="P224" s="8"/>
      <c r="Q224" s="8"/>
      <c r="R224" s="15"/>
      <c r="S224" s="15"/>
      <c r="T224" s="15"/>
      <c r="U224" s="15"/>
      <c r="V224" s="15"/>
      <c r="W224" s="15"/>
      <c r="X224" s="15"/>
    </row>
    <row r="225" spans="4:24" s="43" customFormat="1" ht="14.4" x14ac:dyDescent="0.3">
      <c r="D225" s="60"/>
      <c r="E225" s="60"/>
      <c r="F225" s="60"/>
      <c r="H225" s="64"/>
      <c r="O225" s="64"/>
      <c r="P225" s="8"/>
      <c r="Q225" s="8"/>
      <c r="R225" s="15"/>
      <c r="S225" s="15"/>
      <c r="T225" s="15"/>
      <c r="U225" s="15"/>
      <c r="V225" s="15"/>
      <c r="W225" s="15"/>
      <c r="X225" s="15"/>
    </row>
    <row r="226" spans="4:24" s="43" customFormat="1" ht="14.4" x14ac:dyDescent="0.3">
      <c r="D226" s="60"/>
      <c r="E226" s="60"/>
      <c r="F226" s="60"/>
      <c r="H226" s="64"/>
      <c r="O226" s="64"/>
      <c r="P226" s="8"/>
      <c r="Q226" s="8"/>
      <c r="R226" s="15"/>
      <c r="S226" s="15"/>
      <c r="T226" s="15"/>
      <c r="U226" s="15"/>
      <c r="V226" s="15"/>
      <c r="W226" s="15"/>
      <c r="X226" s="15"/>
    </row>
    <row r="227" spans="4:24" s="43" customFormat="1" ht="14.4" x14ac:dyDescent="0.3">
      <c r="D227" s="60"/>
      <c r="E227" s="60"/>
      <c r="F227" s="60"/>
      <c r="H227" s="64"/>
      <c r="O227" s="64"/>
      <c r="P227" s="8"/>
      <c r="Q227" s="8"/>
      <c r="R227" s="15"/>
      <c r="S227" s="15"/>
      <c r="T227" s="15"/>
      <c r="U227" s="15"/>
      <c r="V227" s="15"/>
      <c r="W227" s="15"/>
      <c r="X227" s="15"/>
    </row>
    <row r="228" spans="4:24" s="43" customFormat="1" ht="14.4" x14ac:dyDescent="0.3">
      <c r="D228" s="60"/>
      <c r="E228" s="60"/>
      <c r="F228" s="60"/>
      <c r="H228" s="64"/>
      <c r="O228" s="64"/>
      <c r="P228" s="8"/>
      <c r="Q228" s="8"/>
      <c r="R228" s="15"/>
      <c r="S228" s="15"/>
      <c r="T228" s="15"/>
      <c r="U228" s="15"/>
      <c r="V228" s="15"/>
      <c r="W228" s="15"/>
      <c r="X228" s="15"/>
    </row>
    <row r="229" spans="4:24" s="43" customFormat="1" ht="14.4" x14ac:dyDescent="0.3">
      <c r="D229" s="60"/>
      <c r="E229" s="60"/>
      <c r="F229" s="60"/>
      <c r="H229" s="64"/>
      <c r="O229" s="64"/>
      <c r="P229" s="8"/>
      <c r="Q229" s="8"/>
      <c r="R229" s="15"/>
      <c r="S229" s="15"/>
      <c r="T229" s="15"/>
      <c r="U229" s="15"/>
      <c r="V229" s="15"/>
      <c r="W229" s="15"/>
      <c r="X229" s="15"/>
    </row>
    <row r="230" spans="4:24" s="43" customFormat="1" ht="14.4" x14ac:dyDescent="0.3">
      <c r="D230" s="60"/>
      <c r="E230" s="60"/>
      <c r="F230" s="60"/>
      <c r="H230" s="64"/>
      <c r="O230" s="64"/>
      <c r="P230" s="8"/>
      <c r="Q230" s="8"/>
      <c r="R230" s="15"/>
      <c r="S230" s="15"/>
      <c r="T230" s="15"/>
      <c r="U230" s="15"/>
      <c r="V230" s="15"/>
      <c r="W230" s="15"/>
      <c r="X230" s="15"/>
    </row>
    <row r="231" spans="4:24" s="43" customFormat="1" ht="14.4" x14ac:dyDescent="0.3">
      <c r="D231" s="60"/>
      <c r="E231" s="60"/>
      <c r="F231" s="60"/>
      <c r="H231" s="64"/>
      <c r="O231" s="64"/>
      <c r="P231" s="8"/>
      <c r="Q231" s="8"/>
      <c r="R231" s="15"/>
      <c r="S231" s="15"/>
      <c r="T231" s="15"/>
      <c r="U231" s="15"/>
      <c r="V231" s="15"/>
      <c r="W231" s="15"/>
      <c r="X231" s="15"/>
    </row>
    <row r="232" spans="4:24" s="43" customFormat="1" ht="14.4" x14ac:dyDescent="0.3">
      <c r="D232" s="60"/>
      <c r="E232" s="60"/>
      <c r="F232" s="60"/>
      <c r="H232" s="64"/>
      <c r="O232" s="64"/>
      <c r="P232" s="8"/>
      <c r="Q232" s="8"/>
      <c r="R232" s="15"/>
      <c r="S232" s="15"/>
      <c r="T232" s="15"/>
      <c r="U232" s="15"/>
      <c r="V232" s="15"/>
      <c r="W232" s="15"/>
      <c r="X232" s="15"/>
    </row>
    <row r="233" spans="4:24" s="43" customFormat="1" ht="14.4" x14ac:dyDescent="0.3">
      <c r="D233" s="60"/>
      <c r="E233" s="60"/>
      <c r="F233" s="60"/>
      <c r="H233" s="64"/>
      <c r="O233" s="64"/>
      <c r="P233" s="8"/>
      <c r="Q233" s="8"/>
      <c r="R233" s="15"/>
      <c r="S233" s="15"/>
      <c r="T233" s="15"/>
      <c r="U233" s="15"/>
      <c r="V233" s="15"/>
      <c r="W233" s="15"/>
      <c r="X233" s="15"/>
    </row>
    <row r="234" spans="4:24" s="43" customFormat="1" ht="14.4" x14ac:dyDescent="0.3">
      <c r="D234" s="60"/>
      <c r="E234" s="60"/>
      <c r="F234" s="60"/>
      <c r="H234" s="64"/>
      <c r="O234" s="64"/>
      <c r="P234" s="8"/>
      <c r="Q234" s="8"/>
      <c r="R234" s="15"/>
      <c r="S234" s="15"/>
      <c r="T234" s="15"/>
      <c r="U234" s="15"/>
      <c r="V234" s="15"/>
      <c r="W234" s="15"/>
      <c r="X234" s="15"/>
    </row>
    <row r="235" spans="4:24" s="43" customFormat="1" ht="14.4" x14ac:dyDescent="0.3">
      <c r="D235" s="60"/>
      <c r="E235" s="60"/>
      <c r="F235" s="60"/>
      <c r="H235" s="64"/>
      <c r="O235" s="64"/>
      <c r="P235" s="8"/>
      <c r="Q235" s="8"/>
      <c r="R235" s="15"/>
      <c r="S235" s="15"/>
      <c r="T235" s="15"/>
      <c r="U235" s="15"/>
      <c r="V235" s="15"/>
      <c r="W235" s="15"/>
      <c r="X235" s="15"/>
    </row>
    <row r="236" spans="4:24" s="43" customFormat="1" ht="14.4" x14ac:dyDescent="0.3">
      <c r="D236" s="60"/>
      <c r="E236" s="60"/>
      <c r="F236" s="60"/>
      <c r="H236" s="64"/>
      <c r="O236" s="64"/>
      <c r="P236" s="8"/>
      <c r="Q236" s="8"/>
      <c r="R236" s="15"/>
      <c r="S236" s="15"/>
      <c r="T236" s="15"/>
      <c r="U236" s="15"/>
      <c r="V236" s="15"/>
      <c r="W236" s="15"/>
      <c r="X236" s="15"/>
    </row>
    <row r="237" spans="4:24" s="43" customFormat="1" ht="14.4" x14ac:dyDescent="0.3">
      <c r="D237" s="60"/>
      <c r="E237" s="60"/>
      <c r="F237" s="60"/>
      <c r="H237" s="64"/>
      <c r="O237" s="64"/>
      <c r="P237" s="8"/>
      <c r="Q237" s="8"/>
      <c r="R237" s="15"/>
      <c r="S237" s="15"/>
      <c r="T237" s="15"/>
      <c r="U237" s="15"/>
      <c r="V237" s="15"/>
      <c r="W237" s="15"/>
      <c r="X237" s="15"/>
    </row>
    <row r="238" spans="4:24" s="43" customFormat="1" ht="14.4" x14ac:dyDescent="0.3">
      <c r="D238" s="60"/>
      <c r="E238" s="60"/>
      <c r="F238" s="60"/>
      <c r="H238" s="64"/>
      <c r="O238" s="64"/>
      <c r="P238" s="8"/>
      <c r="Q238" s="8"/>
      <c r="R238" s="15"/>
      <c r="S238" s="15"/>
      <c r="T238" s="15"/>
      <c r="U238" s="15"/>
      <c r="V238" s="15"/>
      <c r="W238" s="15"/>
      <c r="X238" s="15"/>
    </row>
    <row r="239" spans="4:24" s="43" customFormat="1" ht="14.4" x14ac:dyDescent="0.3">
      <c r="D239" s="60"/>
      <c r="E239" s="60"/>
      <c r="F239" s="60"/>
      <c r="H239" s="64"/>
      <c r="O239" s="64"/>
      <c r="P239" s="8"/>
      <c r="Q239" s="8"/>
      <c r="R239" s="15"/>
      <c r="S239" s="15"/>
      <c r="T239" s="15"/>
      <c r="U239" s="15"/>
      <c r="V239" s="15"/>
      <c r="W239" s="15"/>
      <c r="X239" s="15"/>
    </row>
    <row r="240" spans="4:24" s="43" customFormat="1" ht="14.4" x14ac:dyDescent="0.3">
      <c r="D240" s="60"/>
      <c r="E240" s="60"/>
      <c r="F240" s="60"/>
      <c r="H240" s="64"/>
      <c r="O240" s="64"/>
      <c r="P240" s="8"/>
      <c r="Q240" s="8"/>
      <c r="R240" s="15"/>
      <c r="S240" s="15"/>
      <c r="T240" s="15"/>
      <c r="U240" s="15"/>
      <c r="V240" s="15"/>
      <c r="W240" s="15"/>
      <c r="X240" s="15"/>
    </row>
    <row r="241" spans="4:24" s="43" customFormat="1" ht="14.4" x14ac:dyDescent="0.3">
      <c r="D241" s="60"/>
      <c r="E241" s="60"/>
      <c r="F241" s="60"/>
      <c r="H241" s="64"/>
      <c r="O241" s="64"/>
      <c r="P241" s="8"/>
      <c r="Q241" s="8"/>
      <c r="R241" s="15"/>
      <c r="S241" s="15"/>
      <c r="T241" s="15"/>
      <c r="U241" s="15"/>
      <c r="V241" s="15"/>
      <c r="W241" s="15"/>
      <c r="X241" s="15"/>
    </row>
    <row r="242" spans="4:24" s="43" customFormat="1" ht="14.4" x14ac:dyDescent="0.3">
      <c r="D242" s="60"/>
      <c r="E242" s="60"/>
      <c r="F242" s="60"/>
      <c r="H242" s="64"/>
      <c r="O242" s="64"/>
      <c r="P242" s="8"/>
      <c r="Q242" s="8"/>
      <c r="R242" s="15"/>
      <c r="S242" s="15"/>
      <c r="T242" s="15"/>
      <c r="U242" s="15"/>
      <c r="V242" s="15"/>
      <c r="W242" s="15"/>
      <c r="X242" s="15"/>
    </row>
    <row r="243" spans="4:24" s="43" customFormat="1" ht="14.4" x14ac:dyDescent="0.3">
      <c r="H243" s="64"/>
      <c r="O243" s="64"/>
      <c r="P243" s="8"/>
      <c r="Q243" s="8"/>
      <c r="R243" s="15"/>
      <c r="S243" s="15"/>
      <c r="T243" s="15"/>
      <c r="U243" s="15"/>
      <c r="V243" s="15"/>
      <c r="W243" s="15"/>
      <c r="X243" s="15"/>
    </row>
    <row r="244" spans="4:24" s="43" customFormat="1" ht="14.4" x14ac:dyDescent="0.3">
      <c r="H244" s="64"/>
      <c r="O244" s="64"/>
      <c r="P244" s="8"/>
      <c r="Q244" s="8"/>
      <c r="R244" s="15"/>
      <c r="S244" s="15"/>
      <c r="T244" s="15"/>
      <c r="U244" s="15"/>
      <c r="V244" s="15"/>
      <c r="W244" s="15"/>
      <c r="X244" s="15"/>
    </row>
    <row r="245" spans="4:24" s="43" customFormat="1" ht="14.4" x14ac:dyDescent="0.3">
      <c r="H245" s="64"/>
      <c r="O245" s="64"/>
      <c r="P245" s="8"/>
      <c r="Q245" s="8"/>
      <c r="R245" s="15"/>
      <c r="S245" s="15"/>
      <c r="T245" s="15"/>
      <c r="U245" s="15"/>
      <c r="V245" s="15"/>
      <c r="W245" s="15"/>
      <c r="X245" s="15"/>
    </row>
    <row r="246" spans="4:24" s="43" customFormat="1" ht="14.4" x14ac:dyDescent="0.3">
      <c r="H246" s="64"/>
      <c r="O246" s="64"/>
      <c r="P246" s="8"/>
      <c r="Q246" s="8"/>
      <c r="R246" s="15"/>
      <c r="S246" s="15"/>
      <c r="T246" s="15"/>
      <c r="U246" s="15"/>
      <c r="V246" s="15"/>
      <c r="W246" s="15"/>
      <c r="X246" s="15"/>
    </row>
    <row r="247" spans="4:24" s="43" customFormat="1" ht="14.4" x14ac:dyDescent="0.3">
      <c r="H247" s="64"/>
      <c r="O247" s="64"/>
      <c r="P247" s="8"/>
      <c r="Q247" s="8"/>
      <c r="R247" s="15"/>
      <c r="S247" s="15"/>
      <c r="T247" s="15"/>
      <c r="U247" s="15"/>
      <c r="V247" s="15"/>
      <c r="W247" s="15"/>
      <c r="X247" s="15"/>
    </row>
    <row r="248" spans="4:24" s="43" customFormat="1" ht="14.4" x14ac:dyDescent="0.3">
      <c r="H248" s="64"/>
      <c r="O248" s="64"/>
      <c r="P248" s="8"/>
      <c r="Q248" s="8"/>
      <c r="R248" s="15"/>
      <c r="S248" s="15"/>
      <c r="T248" s="15"/>
      <c r="U248" s="15"/>
      <c r="V248" s="15"/>
      <c r="W248" s="15"/>
      <c r="X248" s="15"/>
    </row>
    <row r="249" spans="4:24" s="43" customFormat="1" ht="14.4" x14ac:dyDescent="0.3">
      <c r="H249" s="64"/>
      <c r="O249" s="64"/>
      <c r="P249" s="8"/>
      <c r="Q249" s="8"/>
      <c r="R249" s="15"/>
      <c r="S249" s="15"/>
      <c r="T249" s="15"/>
      <c r="U249" s="15"/>
      <c r="V249" s="15"/>
      <c r="W249" s="15"/>
      <c r="X249" s="15"/>
    </row>
    <row r="250" spans="4:24" s="43" customFormat="1" ht="14.4" x14ac:dyDescent="0.3">
      <c r="H250" s="64"/>
      <c r="O250" s="64"/>
      <c r="P250" s="8"/>
      <c r="Q250" s="8"/>
      <c r="R250" s="15"/>
      <c r="S250" s="15"/>
      <c r="T250" s="15"/>
      <c r="U250" s="15"/>
      <c r="V250" s="15"/>
      <c r="W250" s="15"/>
      <c r="X250" s="15"/>
    </row>
    <row r="251" spans="4:24" s="43" customFormat="1" ht="14.4" x14ac:dyDescent="0.3">
      <c r="H251" s="64"/>
      <c r="O251" s="64"/>
      <c r="P251" s="8"/>
      <c r="Q251" s="8"/>
      <c r="R251" s="15"/>
      <c r="S251" s="15"/>
      <c r="T251" s="15"/>
      <c r="U251" s="15"/>
      <c r="V251" s="15"/>
      <c r="W251" s="15"/>
      <c r="X251" s="15"/>
    </row>
    <row r="252" spans="4:24" s="43" customFormat="1" ht="14.4" x14ac:dyDescent="0.3">
      <c r="H252" s="64"/>
      <c r="O252" s="64"/>
      <c r="P252" s="8"/>
      <c r="Q252" s="8"/>
      <c r="R252" s="15"/>
      <c r="S252" s="15"/>
      <c r="T252" s="15"/>
      <c r="U252" s="15"/>
      <c r="V252" s="15"/>
      <c r="W252" s="15"/>
      <c r="X252" s="15"/>
    </row>
    <row r="253" spans="4:24" s="43" customFormat="1" ht="14.4" x14ac:dyDescent="0.3">
      <c r="H253" s="64"/>
      <c r="O253" s="64"/>
      <c r="P253" s="8"/>
      <c r="Q253" s="8"/>
      <c r="R253" s="15"/>
      <c r="S253" s="15"/>
      <c r="T253" s="15"/>
      <c r="U253" s="15"/>
      <c r="V253" s="15"/>
      <c r="W253" s="15"/>
      <c r="X253" s="15"/>
    </row>
    <row r="254" spans="4:24" s="43" customFormat="1" ht="14.4" x14ac:dyDescent="0.3">
      <c r="H254" s="64"/>
      <c r="O254" s="64"/>
      <c r="P254" s="8"/>
      <c r="Q254" s="8"/>
      <c r="R254" s="15"/>
      <c r="S254" s="15"/>
      <c r="T254" s="15"/>
      <c r="U254" s="15"/>
      <c r="V254" s="15"/>
      <c r="W254" s="15"/>
      <c r="X254" s="15"/>
    </row>
    <row r="255" spans="4:24" s="43" customFormat="1" ht="14.4" x14ac:dyDescent="0.3">
      <c r="H255" s="64"/>
      <c r="O255" s="64"/>
      <c r="P255" s="8"/>
      <c r="Q255" s="8"/>
      <c r="R255" s="15"/>
      <c r="S255" s="15"/>
      <c r="T255" s="15"/>
      <c r="U255" s="15"/>
      <c r="V255" s="15"/>
      <c r="W255" s="15"/>
      <c r="X255" s="15"/>
    </row>
    <row r="256" spans="4:24" s="43" customFormat="1" ht="14.4" x14ac:dyDescent="0.3">
      <c r="H256" s="64"/>
      <c r="O256" s="64"/>
      <c r="P256" s="8"/>
      <c r="Q256" s="8"/>
      <c r="R256" s="15"/>
      <c r="S256" s="15"/>
      <c r="T256" s="15"/>
      <c r="U256" s="15"/>
      <c r="V256" s="15"/>
      <c r="W256" s="15"/>
      <c r="X256" s="15"/>
    </row>
    <row r="257" spans="16:24" s="43" customFormat="1" ht="14.4" x14ac:dyDescent="0.3">
      <c r="P257" s="8"/>
      <c r="Q257" s="8"/>
      <c r="R257" s="15"/>
      <c r="S257" s="15"/>
      <c r="T257" s="15"/>
      <c r="U257" s="15"/>
      <c r="V257" s="15"/>
      <c r="W257" s="15"/>
      <c r="X257" s="15"/>
    </row>
    <row r="258" spans="16:24" s="43" customFormat="1" ht="14.4" x14ac:dyDescent="0.3">
      <c r="P258" s="8"/>
      <c r="Q258" s="8"/>
      <c r="R258" s="15"/>
      <c r="S258" s="15"/>
      <c r="T258" s="15"/>
      <c r="U258" s="15"/>
      <c r="V258" s="15"/>
      <c r="W258" s="15"/>
      <c r="X258" s="15"/>
    </row>
    <row r="259" spans="16:24" s="43" customFormat="1" ht="14.4" x14ac:dyDescent="0.3">
      <c r="P259" s="8"/>
      <c r="Q259" s="8"/>
      <c r="R259" s="15"/>
      <c r="S259" s="15"/>
      <c r="T259" s="15"/>
      <c r="U259" s="15"/>
      <c r="V259" s="15"/>
      <c r="W259" s="15"/>
      <c r="X259" s="15"/>
    </row>
    <row r="260" spans="16:24" s="43" customFormat="1" ht="14.4" x14ac:dyDescent="0.3">
      <c r="P260" s="8"/>
      <c r="Q260" s="8"/>
      <c r="R260" s="15"/>
      <c r="S260" s="15"/>
      <c r="T260" s="15"/>
      <c r="U260" s="15"/>
      <c r="V260" s="15"/>
      <c r="W260" s="15"/>
      <c r="X260" s="15"/>
    </row>
    <row r="261" spans="16:24" s="43" customFormat="1" ht="14.4" x14ac:dyDescent="0.3">
      <c r="P261" s="8"/>
      <c r="Q261" s="8"/>
      <c r="R261" s="15"/>
      <c r="S261" s="15"/>
      <c r="T261" s="15"/>
      <c r="U261" s="15"/>
      <c r="V261" s="15"/>
      <c r="W261" s="15"/>
      <c r="X261" s="15"/>
    </row>
    <row r="262" spans="16:24" s="43" customFormat="1" ht="14.4" x14ac:dyDescent="0.3">
      <c r="P262" s="8"/>
      <c r="Q262" s="8"/>
      <c r="R262" s="15"/>
      <c r="S262" s="15"/>
      <c r="T262" s="15"/>
      <c r="U262" s="15"/>
      <c r="V262" s="15"/>
      <c r="W262" s="15"/>
      <c r="X262" s="15"/>
    </row>
    <row r="263" spans="16:24" s="43" customFormat="1" ht="14.4" x14ac:dyDescent="0.3">
      <c r="P263" s="8"/>
      <c r="Q263" s="8"/>
      <c r="R263" s="15"/>
      <c r="S263" s="15"/>
      <c r="T263" s="15"/>
      <c r="U263" s="15"/>
      <c r="V263" s="15"/>
      <c r="W263" s="15"/>
      <c r="X263" s="15"/>
    </row>
    <row r="264" spans="16:24" s="43" customFormat="1" ht="14.4" x14ac:dyDescent="0.3">
      <c r="P264" s="8"/>
      <c r="Q264" s="8"/>
      <c r="R264" s="15"/>
      <c r="S264" s="15"/>
      <c r="T264" s="15"/>
      <c r="U264" s="15"/>
      <c r="V264" s="15"/>
      <c r="W264" s="15"/>
      <c r="X264" s="15"/>
    </row>
    <row r="265" spans="16:24" s="43" customFormat="1" ht="14.4" x14ac:dyDescent="0.3">
      <c r="P265" s="8"/>
      <c r="Q265" s="8"/>
      <c r="R265" s="15"/>
      <c r="S265" s="15"/>
      <c r="T265" s="15"/>
      <c r="U265" s="15"/>
      <c r="V265" s="15"/>
      <c r="W265" s="15"/>
      <c r="X265" s="15"/>
    </row>
    <row r="266" spans="16:24" s="43" customFormat="1" ht="14.4" x14ac:dyDescent="0.3">
      <c r="P266" s="8"/>
      <c r="Q266" s="8"/>
      <c r="R266" s="15"/>
      <c r="S266" s="15"/>
      <c r="T266" s="15"/>
      <c r="U266" s="15"/>
      <c r="V266" s="15"/>
      <c r="W266" s="15"/>
      <c r="X266" s="15"/>
    </row>
    <row r="267" spans="16:24" s="43" customFormat="1" ht="14.4" x14ac:dyDescent="0.3">
      <c r="P267" s="8"/>
      <c r="Q267" s="8"/>
      <c r="R267" s="15"/>
      <c r="S267" s="15"/>
      <c r="T267" s="15"/>
      <c r="U267" s="15"/>
      <c r="V267" s="15"/>
      <c r="W267" s="15"/>
      <c r="X267" s="15"/>
    </row>
    <row r="268" spans="16:24" s="43" customFormat="1" ht="14.4" x14ac:dyDescent="0.3">
      <c r="P268" s="8"/>
      <c r="Q268" s="8"/>
      <c r="R268" s="15"/>
      <c r="S268" s="15"/>
      <c r="T268" s="15"/>
      <c r="U268" s="15"/>
      <c r="V268" s="15"/>
      <c r="W268" s="15"/>
      <c r="X268" s="15"/>
    </row>
    <row r="269" spans="16:24" s="43" customFormat="1" ht="14.4" x14ac:dyDescent="0.3">
      <c r="P269" s="8"/>
      <c r="Q269" s="8"/>
      <c r="R269" s="15"/>
      <c r="S269" s="15"/>
      <c r="T269" s="15"/>
      <c r="U269" s="15"/>
      <c r="V269" s="15"/>
      <c r="W269" s="15"/>
      <c r="X269" s="15"/>
    </row>
    <row r="270" spans="16:24" s="43" customFormat="1" ht="14.4" x14ac:dyDescent="0.3">
      <c r="P270" s="8"/>
      <c r="Q270" s="8"/>
      <c r="R270" s="15"/>
      <c r="S270" s="15"/>
      <c r="T270" s="15"/>
      <c r="U270" s="15"/>
      <c r="V270" s="15"/>
      <c r="W270" s="15"/>
      <c r="X270" s="15"/>
    </row>
    <row r="271" spans="16:24" s="43" customFormat="1" ht="14.4" x14ac:dyDescent="0.3">
      <c r="P271" s="8"/>
      <c r="Q271" s="8"/>
      <c r="R271" s="15"/>
      <c r="S271" s="15"/>
      <c r="T271" s="15"/>
      <c r="U271" s="15"/>
      <c r="V271" s="15"/>
      <c r="W271" s="15"/>
      <c r="X271" s="15"/>
    </row>
    <row r="272" spans="16:24" s="43" customFormat="1" ht="14.4" x14ac:dyDescent="0.3">
      <c r="P272" s="8"/>
      <c r="Q272" s="8"/>
      <c r="R272" s="15"/>
      <c r="S272" s="15"/>
      <c r="T272" s="15"/>
      <c r="U272" s="15"/>
      <c r="V272" s="15"/>
      <c r="W272" s="15"/>
      <c r="X272" s="15"/>
    </row>
    <row r="273" spans="16:24" s="43" customFormat="1" ht="14.4" x14ac:dyDescent="0.3">
      <c r="P273" s="8"/>
      <c r="Q273" s="8"/>
      <c r="R273" s="15"/>
      <c r="S273" s="15"/>
      <c r="T273" s="15"/>
      <c r="U273" s="15"/>
      <c r="V273" s="15"/>
      <c r="W273" s="15"/>
      <c r="X273" s="15"/>
    </row>
    <row r="274" spans="16:24" s="43" customFormat="1" ht="14.4" x14ac:dyDescent="0.3">
      <c r="P274" s="8"/>
      <c r="Q274" s="8"/>
      <c r="R274" s="15"/>
      <c r="S274" s="15"/>
      <c r="T274" s="15"/>
      <c r="U274" s="15"/>
      <c r="V274" s="15"/>
      <c r="W274" s="15"/>
      <c r="X274" s="15"/>
    </row>
    <row r="275" spans="16:24" s="43" customFormat="1" ht="14.4" x14ac:dyDescent="0.3">
      <c r="P275" s="8"/>
      <c r="Q275" s="8"/>
      <c r="R275" s="15"/>
      <c r="S275" s="15"/>
      <c r="T275" s="15"/>
      <c r="U275" s="15"/>
      <c r="V275" s="15"/>
      <c r="W275" s="15"/>
      <c r="X275" s="15"/>
    </row>
    <row r="276" spans="16:24" s="43" customFormat="1" ht="14.4" x14ac:dyDescent="0.3">
      <c r="P276" s="8"/>
      <c r="Q276" s="8"/>
      <c r="R276" s="15"/>
      <c r="S276" s="15"/>
      <c r="T276" s="15"/>
      <c r="U276" s="15"/>
      <c r="V276" s="15"/>
      <c r="W276" s="15"/>
      <c r="X276" s="15"/>
    </row>
    <row r="277" spans="16:24" s="43" customFormat="1" ht="14.4" x14ac:dyDescent="0.3">
      <c r="P277" s="8"/>
      <c r="Q277" s="8"/>
      <c r="R277" s="15"/>
      <c r="S277" s="15"/>
      <c r="T277" s="15"/>
      <c r="U277" s="15"/>
      <c r="V277" s="15"/>
      <c r="W277" s="15"/>
      <c r="X277" s="15"/>
    </row>
    <row r="278" spans="16:24" s="43" customFormat="1" ht="14.4" x14ac:dyDescent="0.3">
      <c r="P278" s="8"/>
      <c r="Q278" s="8"/>
      <c r="R278" s="15"/>
      <c r="S278" s="15"/>
      <c r="T278" s="15"/>
      <c r="U278" s="15"/>
      <c r="V278" s="15"/>
      <c r="W278" s="15"/>
      <c r="X278" s="15"/>
    </row>
    <row r="279" spans="16:24" s="43" customFormat="1" ht="14.4" x14ac:dyDescent="0.3">
      <c r="P279" s="8"/>
      <c r="Q279" s="8"/>
      <c r="R279" s="15"/>
      <c r="S279" s="15"/>
      <c r="T279" s="15"/>
      <c r="U279" s="15"/>
      <c r="V279" s="15"/>
      <c r="W279" s="15"/>
      <c r="X279" s="15"/>
    </row>
  </sheetData>
  <pageMargins left="0.7" right="0.7" top="0.75" bottom="0.75" header="0.3" footer="0.3"/>
  <pageSetup scale="55" orientation="portrait" r:id="rId1"/>
  <headerFooter>
    <oddHeader>&amp;R&amp;"-,Bold"IC-NLH-160, Attachment 1
Page &amp;P of &amp;N, NLH 2013 GRA</oddHeader>
  </headerFooter>
  <rowBreaks count="1" manualBreakCount="1">
    <brk id="75" max="16383" man="1"/>
  </rowBreaks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/>
  </sheetViews>
  <sheetFormatPr defaultRowHeight="14.4" x14ac:dyDescent="0.3"/>
  <cols>
    <col min="1" max="2" width="9.109375" style="33"/>
    <col min="3" max="4" width="15.44140625" style="73" customWidth="1"/>
    <col min="5" max="5" width="15.44140625" style="74" customWidth="1"/>
    <col min="6" max="6" width="15.44140625" customWidth="1"/>
  </cols>
  <sheetData>
    <row r="1" spans="1:7" x14ac:dyDescent="0.3">
      <c r="A1" s="29" t="s">
        <v>0</v>
      </c>
      <c r="B1" s="29" t="s">
        <v>1</v>
      </c>
      <c r="C1" s="68" t="s">
        <v>51</v>
      </c>
      <c r="D1" s="68" t="s">
        <v>73</v>
      </c>
      <c r="E1" s="97" t="s">
        <v>52</v>
      </c>
    </row>
    <row r="2" spans="1:7" x14ac:dyDescent="0.3">
      <c r="A2" s="69"/>
      <c r="B2" s="69"/>
      <c r="C2" s="70" t="s">
        <v>53</v>
      </c>
      <c r="D2" s="70" t="s">
        <v>74</v>
      </c>
      <c r="E2" s="98"/>
      <c r="G2" s="30" t="s">
        <v>54</v>
      </c>
    </row>
    <row r="3" spans="1:7" ht="15" x14ac:dyDescent="0.25">
      <c r="A3" s="31" t="s">
        <v>60</v>
      </c>
      <c r="B3" s="32">
        <v>2013</v>
      </c>
      <c r="C3" s="71">
        <v>116354.16665800936</v>
      </c>
      <c r="D3" s="71">
        <v>152965.83333333334</v>
      </c>
      <c r="E3" s="72">
        <v>180.11480906812594</v>
      </c>
      <c r="F3" s="30"/>
    </row>
    <row r="4" spans="1:7" ht="15" x14ac:dyDescent="0.25">
      <c r="A4" s="31" t="s">
        <v>61</v>
      </c>
      <c r="B4" s="33">
        <v>2013</v>
      </c>
      <c r="C4" s="73">
        <v>114416.84279844107</v>
      </c>
      <c r="D4" s="73">
        <v>151527.5</v>
      </c>
      <c r="E4" s="74">
        <v>176.69463322488349</v>
      </c>
      <c r="F4" s="30"/>
    </row>
    <row r="5" spans="1:7" ht="15" x14ac:dyDescent="0.25">
      <c r="A5" s="31" t="s">
        <v>60</v>
      </c>
      <c r="B5" s="32">
        <v>2014</v>
      </c>
      <c r="C5" s="71">
        <v>108111.16537994647</v>
      </c>
      <c r="D5" s="71">
        <v>151743.33333333334</v>
      </c>
      <c r="E5" s="72">
        <v>169.88727529573436</v>
      </c>
      <c r="F5" s="30"/>
    </row>
    <row r="6" spans="1:7" ht="15" x14ac:dyDescent="0.25">
      <c r="A6" s="31" t="s">
        <v>55</v>
      </c>
      <c r="B6" s="32">
        <v>2013</v>
      </c>
      <c r="C6" s="71">
        <v>101524.52227410626</v>
      </c>
      <c r="D6" s="71">
        <v>152492.5</v>
      </c>
      <c r="E6" s="72">
        <v>156.78978606700375</v>
      </c>
      <c r="F6" s="30"/>
    </row>
    <row r="7" spans="1:7" ht="15" x14ac:dyDescent="0.25">
      <c r="A7" s="31" t="s">
        <v>62</v>
      </c>
      <c r="B7" s="33">
        <v>2014</v>
      </c>
      <c r="C7" s="73">
        <v>98353.406693121273</v>
      </c>
      <c r="D7" s="73">
        <v>150900</v>
      </c>
      <c r="E7" s="74">
        <v>153.54045099383558</v>
      </c>
      <c r="F7" s="30"/>
    </row>
    <row r="8" spans="1:7" ht="15" x14ac:dyDescent="0.25">
      <c r="A8" s="31" t="s">
        <v>61</v>
      </c>
      <c r="B8" s="33">
        <v>2014</v>
      </c>
      <c r="C8" s="73">
        <v>93025.861896424482</v>
      </c>
      <c r="D8" s="73">
        <v>150413.33333333334</v>
      </c>
      <c r="E8" s="74">
        <v>152.00055864516017</v>
      </c>
      <c r="F8" s="30"/>
    </row>
    <row r="9" spans="1:7" ht="15" x14ac:dyDescent="0.25">
      <c r="A9" s="31" t="s">
        <v>55</v>
      </c>
      <c r="B9" s="32">
        <v>2012</v>
      </c>
      <c r="C9" s="71">
        <v>92416.78868839475</v>
      </c>
      <c r="D9" s="71">
        <v>154699.16666666669</v>
      </c>
      <c r="E9" s="72">
        <v>145.22036595231657</v>
      </c>
      <c r="F9" s="30"/>
    </row>
    <row r="10" spans="1:7" ht="15" x14ac:dyDescent="0.25">
      <c r="A10" s="31" t="s">
        <v>62</v>
      </c>
      <c r="B10" s="33">
        <v>2013</v>
      </c>
      <c r="C10" s="73">
        <v>88436.640394308517</v>
      </c>
      <c r="D10" s="73">
        <v>153626.66666666669</v>
      </c>
      <c r="E10" s="74">
        <v>139.26591350557229</v>
      </c>
      <c r="F10" s="30"/>
    </row>
    <row r="11" spans="1:7" ht="15" x14ac:dyDescent="0.25">
      <c r="A11" s="31" t="s">
        <v>62</v>
      </c>
      <c r="B11" s="33">
        <v>2012</v>
      </c>
      <c r="C11" s="73">
        <v>88363.348500694789</v>
      </c>
      <c r="D11" s="73">
        <v>154738.33333333334</v>
      </c>
      <c r="E11" s="74">
        <v>136.37371479388037</v>
      </c>
      <c r="F11" s="30"/>
    </row>
    <row r="12" spans="1:7" ht="15" x14ac:dyDescent="0.25">
      <c r="A12" s="31" t="s">
        <v>57</v>
      </c>
      <c r="B12" s="33">
        <v>2012</v>
      </c>
      <c r="C12" s="73">
        <v>87972.016684343864</v>
      </c>
      <c r="D12" s="73">
        <v>154231.66666666669</v>
      </c>
      <c r="E12" s="74">
        <v>135.91869582279196</v>
      </c>
      <c r="F12" s="30"/>
    </row>
    <row r="13" spans="1:7" ht="15" x14ac:dyDescent="0.25">
      <c r="A13" s="31" t="s">
        <v>60</v>
      </c>
      <c r="B13" s="33">
        <v>2012</v>
      </c>
      <c r="C13" s="73">
        <v>85815.415495492867</v>
      </c>
      <c r="D13" s="73">
        <v>155043.33333333334</v>
      </c>
      <c r="E13" s="74">
        <v>131.60460609365995</v>
      </c>
      <c r="F13" s="30"/>
    </row>
    <row r="14" spans="1:7" ht="15" x14ac:dyDescent="0.25">
      <c r="A14" s="31" t="s">
        <v>60</v>
      </c>
      <c r="B14" s="33">
        <v>2011</v>
      </c>
      <c r="C14" s="73">
        <v>85344.081769224707</v>
      </c>
      <c r="D14" s="73">
        <v>153400.83333333334</v>
      </c>
      <c r="E14" s="74">
        <v>131.92982078749822</v>
      </c>
      <c r="F14" s="30"/>
    </row>
    <row r="15" spans="1:7" ht="15" x14ac:dyDescent="0.25">
      <c r="A15" s="31" t="s">
        <v>63</v>
      </c>
      <c r="B15" s="32">
        <v>2014</v>
      </c>
      <c r="C15" s="71">
        <v>84570.343090575523</v>
      </c>
      <c r="D15" s="71">
        <v>149898.33333333334</v>
      </c>
      <c r="E15" s="72">
        <v>137.75690751181043</v>
      </c>
      <c r="F15" s="30"/>
    </row>
    <row r="16" spans="1:7" ht="15" x14ac:dyDescent="0.25">
      <c r="A16" s="31" t="s">
        <v>61</v>
      </c>
      <c r="B16" s="32">
        <v>2012</v>
      </c>
      <c r="C16" s="71">
        <v>84167.518808303153</v>
      </c>
      <c r="D16" s="71">
        <v>155070.83333333334</v>
      </c>
      <c r="E16" s="72">
        <v>130.82695081728943</v>
      </c>
      <c r="F16" s="30"/>
    </row>
    <row r="17" spans="1:6" ht="15" x14ac:dyDescent="0.25">
      <c r="A17" s="31" t="s">
        <v>62</v>
      </c>
      <c r="B17" s="32">
        <v>2011</v>
      </c>
      <c r="C17" s="71">
        <v>84075.371014169563</v>
      </c>
      <c r="D17" s="71">
        <v>155007.5</v>
      </c>
      <c r="E17" s="72">
        <v>129.93242000737101</v>
      </c>
      <c r="F17" s="30"/>
    </row>
    <row r="18" spans="1:6" ht="15" x14ac:dyDescent="0.25">
      <c r="A18" s="31" t="s">
        <v>59</v>
      </c>
      <c r="B18" s="33">
        <v>2013</v>
      </c>
      <c r="C18" s="73">
        <v>83883.457885264492</v>
      </c>
      <c r="D18" s="73">
        <v>153191.66666666669</v>
      </c>
      <c r="E18" s="74">
        <v>134.13841510396497</v>
      </c>
      <c r="F18" s="30"/>
    </row>
    <row r="19" spans="1:6" ht="15" x14ac:dyDescent="0.25">
      <c r="A19" s="31" t="s">
        <v>59</v>
      </c>
      <c r="B19" s="33">
        <v>2014</v>
      </c>
      <c r="C19" s="73">
        <v>83669.724765159262</v>
      </c>
      <c r="D19" s="73">
        <v>148227.5</v>
      </c>
      <c r="E19" s="74">
        <v>134.08394859883538</v>
      </c>
      <c r="F19" s="30"/>
    </row>
    <row r="20" spans="1:6" ht="15" x14ac:dyDescent="0.25">
      <c r="A20" s="31" t="s">
        <v>59</v>
      </c>
      <c r="B20" s="32">
        <v>2012</v>
      </c>
      <c r="C20" s="71">
        <v>82420.497814804985</v>
      </c>
      <c r="D20" s="71">
        <v>154955.83333333334</v>
      </c>
      <c r="E20" s="72">
        <v>129.15131989094598</v>
      </c>
      <c r="F20" s="30"/>
    </row>
    <row r="21" spans="1:6" ht="15" x14ac:dyDescent="0.25">
      <c r="A21" s="31" t="s">
        <v>60</v>
      </c>
      <c r="B21" s="32">
        <v>2010</v>
      </c>
      <c r="C21" s="71">
        <v>82414.921840928233</v>
      </c>
      <c r="D21" s="71">
        <v>152868.33333333334</v>
      </c>
      <c r="E21" s="72">
        <v>127.16585943453568</v>
      </c>
      <c r="F21" s="30"/>
    </row>
    <row r="22" spans="1:6" ht="15" x14ac:dyDescent="0.25">
      <c r="A22" s="31" t="s">
        <v>61</v>
      </c>
      <c r="B22" s="32">
        <v>2010</v>
      </c>
      <c r="C22" s="71">
        <v>81905.538518860034</v>
      </c>
      <c r="D22" s="71">
        <v>152391.66666666669</v>
      </c>
      <c r="E22" s="72">
        <v>128.27805562859831</v>
      </c>
      <c r="F22" s="30"/>
    </row>
    <row r="23" spans="1:6" ht="15" x14ac:dyDescent="0.25">
      <c r="A23" s="31" t="s">
        <v>57</v>
      </c>
      <c r="B23" s="33">
        <v>2011</v>
      </c>
      <c r="C23" s="73">
        <v>81672.665996655225</v>
      </c>
      <c r="D23" s="73">
        <v>153938.33333333334</v>
      </c>
      <c r="E23" s="74">
        <v>126.09838965655672</v>
      </c>
      <c r="F23" s="30"/>
    </row>
    <row r="24" spans="1:6" ht="15" x14ac:dyDescent="0.25">
      <c r="A24" s="31" t="s">
        <v>56</v>
      </c>
      <c r="B24" s="32">
        <v>2012</v>
      </c>
      <c r="C24" s="71">
        <v>80683.349695594894</v>
      </c>
      <c r="D24" s="71">
        <v>153380</v>
      </c>
      <c r="E24" s="72">
        <v>128.73290737230937</v>
      </c>
      <c r="F24" s="30"/>
    </row>
    <row r="25" spans="1:6" ht="15" x14ac:dyDescent="0.25">
      <c r="A25" s="31" t="s">
        <v>55</v>
      </c>
      <c r="B25" s="33">
        <v>2011</v>
      </c>
      <c r="C25" s="73">
        <v>80564.515334436393</v>
      </c>
      <c r="D25" s="73">
        <v>154179.16666666669</v>
      </c>
      <c r="E25" s="74">
        <v>122.57259514124328</v>
      </c>
      <c r="F25" s="30"/>
    </row>
    <row r="26" spans="1:6" ht="15" x14ac:dyDescent="0.25">
      <c r="A26" s="31" t="s">
        <v>63</v>
      </c>
      <c r="B26" s="33">
        <v>2012</v>
      </c>
      <c r="C26" s="73">
        <v>79935.673052703496</v>
      </c>
      <c r="D26" s="73">
        <v>153499.16666666669</v>
      </c>
      <c r="E26" s="74">
        <v>128.49122028693236</v>
      </c>
      <c r="F26" s="30"/>
    </row>
    <row r="27" spans="1:6" ht="15" x14ac:dyDescent="0.25">
      <c r="A27" s="31" t="s">
        <v>57</v>
      </c>
      <c r="B27" s="33">
        <v>2013</v>
      </c>
      <c r="C27" s="73">
        <v>79102.964771862549</v>
      </c>
      <c r="D27" s="73">
        <v>153368.33333333334</v>
      </c>
      <c r="E27" s="74">
        <v>124.18242793742846</v>
      </c>
      <c r="F27" s="30"/>
    </row>
    <row r="28" spans="1:6" ht="15" x14ac:dyDescent="0.25">
      <c r="A28" s="31" t="s">
        <v>55</v>
      </c>
      <c r="B28" s="32">
        <v>2009</v>
      </c>
      <c r="C28" s="71">
        <v>78024.059628624367</v>
      </c>
      <c r="D28" s="71">
        <v>154415</v>
      </c>
      <c r="E28" s="72">
        <v>118.61365100125323</v>
      </c>
    </row>
    <row r="29" spans="1:6" ht="15" x14ac:dyDescent="0.25">
      <c r="A29" s="31" t="s">
        <v>63</v>
      </c>
      <c r="B29" s="33">
        <v>2013</v>
      </c>
      <c r="C29" s="73">
        <v>77727.450636968555</v>
      </c>
      <c r="D29" s="73">
        <v>153475.83333333334</v>
      </c>
      <c r="E29" s="74">
        <v>125.39112511610078</v>
      </c>
    </row>
    <row r="30" spans="1:6" ht="15" x14ac:dyDescent="0.25">
      <c r="A30" s="31" t="s">
        <v>61</v>
      </c>
      <c r="B30" s="32">
        <v>2011</v>
      </c>
      <c r="C30" s="71">
        <v>77675.765903491963</v>
      </c>
      <c r="D30" s="71">
        <v>153231.66666666669</v>
      </c>
      <c r="E30" s="72">
        <v>121.70306766027194</v>
      </c>
    </row>
    <row r="31" spans="1:6" x14ac:dyDescent="0.3">
      <c r="A31" s="31" t="s">
        <v>59</v>
      </c>
      <c r="B31" s="32">
        <v>2010</v>
      </c>
      <c r="C31" s="71">
        <v>76985.367803007786</v>
      </c>
      <c r="D31" s="71">
        <v>151797.5</v>
      </c>
      <c r="E31" s="72">
        <v>121.5737600325434</v>
      </c>
    </row>
    <row r="32" spans="1:6" x14ac:dyDescent="0.3">
      <c r="A32" s="31" t="s">
        <v>62</v>
      </c>
      <c r="B32" s="33">
        <v>2010</v>
      </c>
      <c r="C32" s="73">
        <v>75749.339955419578</v>
      </c>
      <c r="D32" s="73">
        <v>151918.33333333334</v>
      </c>
      <c r="E32" s="74">
        <v>119.98374852362404</v>
      </c>
    </row>
    <row r="33" spans="1:5" x14ac:dyDescent="0.3">
      <c r="A33" s="31" t="s">
        <v>57</v>
      </c>
      <c r="B33" s="32">
        <v>2009</v>
      </c>
      <c r="C33" s="71">
        <v>75700.468846125979</v>
      </c>
      <c r="D33" s="71">
        <v>155105</v>
      </c>
      <c r="E33" s="72">
        <v>115.04455683975317</v>
      </c>
    </row>
    <row r="34" spans="1:5" x14ac:dyDescent="0.3">
      <c r="A34" s="31" t="s">
        <v>59</v>
      </c>
      <c r="B34" s="33">
        <v>2011</v>
      </c>
      <c r="C34" s="73">
        <v>75640.227445677971</v>
      </c>
      <c r="D34" s="73">
        <v>156505</v>
      </c>
      <c r="E34" s="74">
        <v>117.2026208523319</v>
      </c>
    </row>
    <row r="35" spans="1:5" x14ac:dyDescent="0.3">
      <c r="A35" s="31" t="s">
        <v>58</v>
      </c>
      <c r="B35" s="33">
        <v>2009</v>
      </c>
      <c r="C35" s="73">
        <v>75298.022945266872</v>
      </c>
      <c r="D35" s="73">
        <v>154236.66666666669</v>
      </c>
      <c r="E35" s="74">
        <v>116.99142808686317</v>
      </c>
    </row>
    <row r="36" spans="1:5" x14ac:dyDescent="0.3">
      <c r="A36" s="31" t="s">
        <v>55</v>
      </c>
      <c r="B36" s="32">
        <v>2010</v>
      </c>
      <c r="C36" s="71">
        <v>74294.119005264045</v>
      </c>
      <c r="D36" s="71">
        <v>152721.66666666669</v>
      </c>
      <c r="E36" s="72">
        <v>119.28283187538378</v>
      </c>
    </row>
    <row r="37" spans="1:5" x14ac:dyDescent="0.3">
      <c r="A37" s="31" t="s">
        <v>57</v>
      </c>
      <c r="B37" s="32">
        <v>2010</v>
      </c>
      <c r="C37" s="71">
        <v>73846.980272132074</v>
      </c>
      <c r="D37" s="71">
        <v>152751.66666666669</v>
      </c>
      <c r="E37" s="72">
        <v>115.35526543282576</v>
      </c>
    </row>
    <row r="38" spans="1:5" x14ac:dyDescent="0.3">
      <c r="A38" s="31" t="s">
        <v>56</v>
      </c>
      <c r="B38" s="33">
        <v>2013</v>
      </c>
      <c r="C38" s="73">
        <v>73148.471244423679</v>
      </c>
      <c r="D38" s="73">
        <v>153388.33333333334</v>
      </c>
      <c r="E38" s="74">
        <v>122.5637063845442</v>
      </c>
    </row>
    <row r="39" spans="1:5" x14ac:dyDescent="0.3">
      <c r="A39" s="31" t="s">
        <v>63</v>
      </c>
      <c r="B39" s="32">
        <v>2011</v>
      </c>
      <c r="C39" s="71">
        <v>72993.721897593045</v>
      </c>
      <c r="D39" s="71">
        <v>155125.83333333334</v>
      </c>
      <c r="E39" s="72">
        <v>115.78586005772826</v>
      </c>
    </row>
    <row r="40" spans="1:5" x14ac:dyDescent="0.3">
      <c r="A40" s="31" t="s">
        <v>63</v>
      </c>
      <c r="B40" s="32">
        <v>2010</v>
      </c>
      <c r="C40" s="71">
        <v>72919.885224318423</v>
      </c>
      <c r="D40" s="71">
        <v>150544.16666666669</v>
      </c>
      <c r="E40" s="72">
        <v>118.91309028459349</v>
      </c>
    </row>
    <row r="41" spans="1:5" x14ac:dyDescent="0.3">
      <c r="A41" s="31" t="s">
        <v>58</v>
      </c>
      <c r="B41" s="33">
        <v>2011</v>
      </c>
      <c r="C41" s="73">
        <v>71769.826934650351</v>
      </c>
      <c r="D41" s="73">
        <v>153824.16666666669</v>
      </c>
      <c r="E41" s="74">
        <v>111.48710980139859</v>
      </c>
    </row>
    <row r="42" spans="1:5" x14ac:dyDescent="0.3">
      <c r="A42" s="31" t="s">
        <v>56</v>
      </c>
      <c r="B42" s="33">
        <v>2011</v>
      </c>
      <c r="C42" s="73">
        <v>71341.710550732998</v>
      </c>
      <c r="D42" s="73">
        <v>153958.33333333334</v>
      </c>
      <c r="E42" s="74">
        <v>113.93709263073225</v>
      </c>
    </row>
    <row r="43" spans="1:5" x14ac:dyDescent="0.3">
      <c r="A43" s="31" t="s">
        <v>56</v>
      </c>
      <c r="B43" s="32">
        <v>2009</v>
      </c>
      <c r="C43" s="71">
        <v>71090.756669514914</v>
      </c>
      <c r="D43" s="71">
        <v>154143.33333333334</v>
      </c>
      <c r="E43" s="72">
        <v>116.44868330278123</v>
      </c>
    </row>
    <row r="44" spans="1:5" x14ac:dyDescent="0.3">
      <c r="A44" s="31" t="s">
        <v>58</v>
      </c>
      <c r="B44" s="33">
        <v>2010</v>
      </c>
      <c r="C44" s="73">
        <v>70184.126401929185</v>
      </c>
      <c r="D44" s="73">
        <v>150010.83333333334</v>
      </c>
      <c r="E44" s="74">
        <v>113.64746162628603</v>
      </c>
    </row>
    <row r="45" spans="1:5" x14ac:dyDescent="0.3">
      <c r="A45" s="31" t="s">
        <v>58</v>
      </c>
      <c r="B45" s="32">
        <v>2012</v>
      </c>
      <c r="C45" s="71">
        <v>68480.21156406909</v>
      </c>
      <c r="D45" s="71">
        <v>153380</v>
      </c>
      <c r="E45" s="72">
        <v>111.49678692923864</v>
      </c>
    </row>
    <row r="46" spans="1:5" x14ac:dyDescent="0.3">
      <c r="A46" s="31" t="s">
        <v>58</v>
      </c>
      <c r="B46" s="32">
        <v>2013</v>
      </c>
      <c r="C46" s="71">
        <v>66210.251321253701</v>
      </c>
      <c r="D46" s="71">
        <v>153661.66666666669</v>
      </c>
      <c r="E46" s="72">
        <v>108.31942956442322</v>
      </c>
    </row>
    <row r="47" spans="1:5" x14ac:dyDescent="0.3">
      <c r="A47" s="31"/>
      <c r="B47" s="32"/>
    </row>
    <row r="48" spans="1:5" x14ac:dyDescent="0.3">
      <c r="A48" s="31"/>
    </row>
    <row r="49" spans="1:5" x14ac:dyDescent="0.3">
      <c r="A49" s="31"/>
      <c r="B49" s="32"/>
    </row>
    <row r="50" spans="1:5" x14ac:dyDescent="0.3">
      <c r="A50" s="31"/>
    </row>
    <row r="51" spans="1:5" x14ac:dyDescent="0.3">
      <c r="A51" s="31"/>
      <c r="B51" s="32"/>
      <c r="C51" s="71"/>
      <c r="D51" s="71"/>
      <c r="E51" s="72"/>
    </row>
    <row r="52" spans="1:5" x14ac:dyDescent="0.3">
      <c r="A52" s="31"/>
    </row>
    <row r="53" spans="1:5" x14ac:dyDescent="0.3">
      <c r="A53" s="31"/>
      <c r="B53" s="32"/>
      <c r="C53" s="71"/>
      <c r="D53" s="71"/>
      <c r="E53" s="72"/>
    </row>
    <row r="54" spans="1:5" x14ac:dyDescent="0.3">
      <c r="A54" s="31"/>
      <c r="B54" s="32"/>
      <c r="C54" s="71"/>
      <c r="D54" s="71"/>
      <c r="E54" s="72"/>
    </row>
    <row r="55" spans="1:5" x14ac:dyDescent="0.3">
      <c r="A55" s="31"/>
      <c r="B55" s="32"/>
      <c r="C55" s="71"/>
      <c r="D55" s="71"/>
      <c r="E55" s="72"/>
    </row>
    <row r="56" spans="1:5" x14ac:dyDescent="0.3">
      <c r="A56" s="31"/>
      <c r="B56" s="32"/>
      <c r="C56" s="71"/>
      <c r="D56" s="71"/>
      <c r="E56" s="72"/>
    </row>
    <row r="57" spans="1:5" x14ac:dyDescent="0.3">
      <c r="A57" s="31"/>
      <c r="B57" s="32"/>
      <c r="C57" s="71"/>
      <c r="D57" s="71"/>
      <c r="E57" s="72"/>
    </row>
    <row r="58" spans="1:5" x14ac:dyDescent="0.3">
      <c r="A58" s="31"/>
      <c r="B58" s="32"/>
      <c r="C58" s="71"/>
      <c r="D58" s="71"/>
      <c r="E58" s="72"/>
    </row>
    <row r="59" spans="1:5" x14ac:dyDescent="0.3">
      <c r="A59" s="31"/>
      <c r="B59" s="32"/>
      <c r="C59" s="71"/>
      <c r="D59" s="71"/>
      <c r="E59" s="72"/>
    </row>
    <row r="60" spans="1:5" x14ac:dyDescent="0.3">
      <c r="A60" s="31"/>
      <c r="B60" s="32"/>
      <c r="C60" s="71"/>
      <c r="D60" s="71"/>
      <c r="E60" s="72"/>
    </row>
    <row r="61" spans="1:5" x14ac:dyDescent="0.3">
      <c r="A61" s="31"/>
      <c r="B61" s="32"/>
    </row>
    <row r="62" spans="1:5" x14ac:dyDescent="0.3">
      <c r="A62" s="31"/>
    </row>
    <row r="63" spans="1:5" x14ac:dyDescent="0.3">
      <c r="A63" s="31"/>
      <c r="B63" s="32"/>
      <c r="C63" s="71"/>
      <c r="D63" s="71"/>
      <c r="E63" s="72"/>
    </row>
    <row r="64" spans="1:5" x14ac:dyDescent="0.3">
      <c r="A64" s="31"/>
      <c r="B64" s="32"/>
      <c r="C64" s="71"/>
      <c r="D64" s="71"/>
      <c r="E64" s="72"/>
    </row>
    <row r="65" spans="1:5" x14ac:dyDescent="0.3">
      <c r="A65" s="31"/>
      <c r="B65" s="32"/>
      <c r="C65" s="71"/>
      <c r="D65" s="71"/>
      <c r="E65" s="72"/>
    </row>
    <row r="66" spans="1:5" x14ac:dyDescent="0.3">
      <c r="A66" s="31"/>
    </row>
    <row r="67" spans="1:5" x14ac:dyDescent="0.3">
      <c r="A67" s="31"/>
    </row>
    <row r="68" spans="1:5" x14ac:dyDescent="0.3">
      <c r="A68" s="31"/>
      <c r="B68" s="32"/>
      <c r="C68" s="71"/>
      <c r="D68" s="71"/>
      <c r="E68" s="72"/>
    </row>
    <row r="69" spans="1:5" x14ac:dyDescent="0.3">
      <c r="A69" s="31"/>
      <c r="B69" s="32"/>
      <c r="C69" s="71"/>
      <c r="D69" s="71"/>
      <c r="E69" s="72"/>
    </row>
    <row r="70" spans="1:5" x14ac:dyDescent="0.3">
      <c r="A70" s="31"/>
      <c r="B70" s="32"/>
      <c r="C70" s="71"/>
      <c r="D70" s="71"/>
      <c r="E70" s="72"/>
    </row>
    <row r="71" spans="1:5" x14ac:dyDescent="0.3">
      <c r="A71" s="31"/>
      <c r="B71" s="32"/>
      <c r="C71" s="71"/>
      <c r="D71" s="71"/>
      <c r="E71" s="72"/>
    </row>
    <row r="72" spans="1:5" x14ac:dyDescent="0.3">
      <c r="A72" s="31"/>
      <c r="B72" s="32"/>
    </row>
    <row r="73" spans="1:5" x14ac:dyDescent="0.3">
      <c r="A73" s="31"/>
      <c r="B73" s="32"/>
      <c r="C73" s="71"/>
      <c r="D73" s="71"/>
      <c r="E73" s="72"/>
    </row>
    <row r="74" spans="1:5" x14ac:dyDescent="0.3">
      <c r="A74" s="31"/>
      <c r="B74" s="32"/>
      <c r="C74" s="71"/>
      <c r="D74" s="71"/>
      <c r="E74" s="72"/>
    </row>
    <row r="75" spans="1:5" x14ac:dyDescent="0.3">
      <c r="A75" s="31"/>
    </row>
    <row r="76" spans="1:5" x14ac:dyDescent="0.3">
      <c r="A76" s="31"/>
    </row>
    <row r="77" spans="1:5" x14ac:dyDescent="0.3">
      <c r="A77" s="31"/>
      <c r="B77" s="32"/>
      <c r="C77" s="71"/>
      <c r="D77" s="71"/>
      <c r="E77" s="72"/>
    </row>
    <row r="78" spans="1:5" x14ac:dyDescent="0.3">
      <c r="A78" s="31"/>
      <c r="B78" s="32"/>
      <c r="C78" s="71"/>
      <c r="D78" s="71"/>
      <c r="E78" s="72"/>
    </row>
    <row r="79" spans="1:5" x14ac:dyDescent="0.3">
      <c r="A79" s="31"/>
      <c r="B79" s="32"/>
    </row>
    <row r="80" spans="1:5" x14ac:dyDescent="0.3">
      <c r="A80" s="31"/>
      <c r="B80" s="32"/>
      <c r="C80" s="71"/>
      <c r="D80" s="71"/>
      <c r="E80" s="72"/>
    </row>
    <row r="81" spans="1:1" customFormat="1" x14ac:dyDescent="0.3">
      <c r="A81" s="31"/>
    </row>
  </sheetData>
  <mergeCells count="1"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 Tables</vt:lpstr>
      <vt:lpstr>Conv Rate Calc</vt:lpstr>
      <vt:lpstr>Chart</vt:lpstr>
      <vt:lpstr>Data Sort Sheet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2015-03-23T14:03:34Z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263949702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